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TEMP.DESKTOP-ARD30IR.021\Downloads\"/>
    </mc:Choice>
  </mc:AlternateContent>
  <xr:revisionPtr revIDLastSave="0" documentId="8_{BB6C6E72-29F6-493F-9B9A-E9DA610991B7}" xr6:coauthVersionLast="37" xr6:coauthVersionMax="37" xr10:uidLastSave="{00000000-0000-0000-0000-000000000000}"/>
  <bookViews>
    <workbookView xWindow="0" yWindow="0" windowWidth="20490" windowHeight="8070" activeTab="1" xr2:uid="{00000000-000D-0000-FFFF-FFFF00000000}"/>
  </bookViews>
  <sheets>
    <sheet name="Feuil1" sheetId="5" r:id="rId1"/>
    <sheet name="BRM 300 km n°2016 IF 07" sheetId="4" r:id="rId2"/>
  </sheets>
  <definedNames>
    <definedName name="_xlnm.Print_Area" localSheetId="1">'BRM 300 km n°2016 IF 07'!$A$1:$I$98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" i="4" l="1"/>
  <c r="H16" i="4"/>
  <c r="I16" i="4" s="1"/>
  <c r="I55" i="4"/>
  <c r="I56" i="4"/>
  <c r="I61" i="4"/>
  <c r="I62" i="4"/>
  <c r="I65" i="4"/>
  <c r="I68" i="4"/>
  <c r="I69" i="4"/>
  <c r="I71" i="4"/>
  <c r="I72" i="4"/>
  <c r="I73" i="4"/>
  <c r="I74" i="4"/>
  <c r="I76" i="4"/>
  <c r="H55" i="4"/>
  <c r="H56" i="4"/>
  <c r="H61" i="4"/>
  <c r="H62" i="4"/>
  <c r="H65" i="4"/>
  <c r="H68" i="4"/>
  <c r="H69" i="4"/>
  <c r="H71" i="4"/>
  <c r="H72" i="4"/>
  <c r="H73" i="4"/>
  <c r="H74" i="4"/>
  <c r="H76" i="4"/>
  <c r="G17" i="4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H17" i="4"/>
  <c r="I17" i="4"/>
  <c r="H18" i="4"/>
  <c r="I18" i="4"/>
  <c r="H19" i="4"/>
  <c r="I19" i="4"/>
  <c r="H20" i="4"/>
  <c r="I20" i="4"/>
  <c r="H21" i="4"/>
  <c r="I21" i="4"/>
  <c r="H22" i="4"/>
  <c r="I22" i="4"/>
  <c r="H23" i="4"/>
  <c r="I23" i="4"/>
  <c r="H24" i="4"/>
  <c r="I24" i="4"/>
  <c r="H25" i="4"/>
  <c r="I25" i="4"/>
  <c r="H26" i="4"/>
  <c r="I26" i="4"/>
  <c r="H27" i="4"/>
  <c r="I27" i="4"/>
  <c r="H28" i="4"/>
  <c r="I28" i="4"/>
  <c r="H29" i="4"/>
  <c r="I29" i="4"/>
  <c r="H30" i="4"/>
  <c r="I30" i="4"/>
  <c r="H31" i="4"/>
  <c r="I31" i="4"/>
  <c r="H32" i="4"/>
  <c r="I32" i="4"/>
  <c r="H36" i="4"/>
  <c r="I36" i="4"/>
  <c r="H37" i="4"/>
  <c r="I37" i="4"/>
  <c r="H38" i="4"/>
  <c r="I38" i="4"/>
  <c r="H40" i="4"/>
  <c r="I40" i="4"/>
  <c r="H44" i="4"/>
  <c r="I44" i="4"/>
  <c r="H45" i="4"/>
  <c r="I45" i="4"/>
  <c r="H46" i="4"/>
  <c r="I46" i="4"/>
  <c r="H47" i="4"/>
  <c r="I47" i="4"/>
  <c r="H48" i="4"/>
  <c r="I48" i="4"/>
  <c r="H51" i="4"/>
  <c r="I51" i="4"/>
  <c r="H52" i="4"/>
  <c r="I52" i="4"/>
  <c r="I60" i="4"/>
  <c r="H60" i="4"/>
  <c r="G34" i="4" l="1"/>
  <c r="G35" i="4" s="1"/>
  <c r="G36" i="4" s="1"/>
  <c r="G37" i="4" s="1"/>
  <c r="G38" i="4" s="1"/>
  <c r="G40" i="4" l="1"/>
  <c r="G43" i="4" s="1"/>
  <c r="G39" i="4"/>
  <c r="G41" i="4"/>
  <c r="G42" i="4" s="1"/>
  <c r="H43" i="4" l="1"/>
  <c r="I43" i="4"/>
  <c r="G44" i="4"/>
  <c r="G45" i="4" s="1"/>
  <c r="G46" i="4" s="1"/>
  <c r="G47" i="4" s="1"/>
  <c r="G48" i="4" s="1"/>
  <c r="G49" i="4" s="1"/>
  <c r="G50" i="4" s="1"/>
  <c r="G51" i="4" s="1"/>
  <c r="G52" i="4" s="1"/>
  <c r="G53" i="4" s="1"/>
  <c r="H53" i="4" s="1"/>
  <c r="G55" i="4"/>
  <c r="G56" i="4" s="1"/>
  <c r="G57" i="4" s="1"/>
  <c r="G58" i="4" s="1"/>
  <c r="I53" i="4" l="1"/>
  <c r="G54" i="4"/>
  <c r="G59" i="4"/>
  <c r="G60" i="4" s="1"/>
  <c r="G61" i="4" s="1"/>
  <c r="G62" i="4" s="1"/>
  <c r="G63" i="4" s="1"/>
  <c r="G64" i="4" s="1"/>
  <c r="G65" i="4" s="1"/>
  <c r="G66" i="4" s="1"/>
  <c r="G67" i="4" s="1"/>
  <c r="I67" i="4" s="1"/>
  <c r="H58" i="4"/>
  <c r="I58" i="4"/>
  <c r="G68" i="4" l="1"/>
  <c r="G69" i="4" s="1"/>
  <c r="G70" i="4" s="1"/>
  <c r="G71" i="4" s="1"/>
  <c r="G72" i="4" s="1"/>
  <c r="G73" i="4" s="1"/>
  <c r="G74" i="4" s="1"/>
  <c r="G75" i="4" s="1"/>
  <c r="G76" i="4" s="1"/>
  <c r="G77" i="4" s="1"/>
  <c r="H77" i="4" s="1"/>
  <c r="H67" i="4"/>
</calcChain>
</file>

<file path=xl/sharedStrings.xml><?xml version="1.0" encoding="utf-8"?>
<sst xmlns="http://schemas.openxmlformats.org/spreadsheetml/2006/main" count="174" uniqueCount="164">
  <si>
    <t>Vétheuil</t>
  </si>
  <si>
    <t>Meulan les Mureaux</t>
  </si>
  <si>
    <t>Boisemont</t>
  </si>
  <si>
    <t>2016 IF 07</t>
  </si>
  <si>
    <t xml:space="preserve">   Km</t>
  </si>
  <si>
    <t>LOCALITES</t>
  </si>
  <si>
    <t>Carte MICHELIN</t>
  </si>
  <si>
    <t xml:space="preserve">Numéro de </t>
  </si>
  <si>
    <t>KM</t>
  </si>
  <si>
    <t>CONTROLES</t>
  </si>
  <si>
    <t>N°</t>
  </si>
  <si>
    <t>Pli N°</t>
  </si>
  <si>
    <t>Route</t>
  </si>
  <si>
    <t>PARTIEL</t>
  </si>
  <si>
    <t>TOTAL</t>
  </si>
  <si>
    <t>RANDONNEURS FRANÇAIS</t>
  </si>
  <si>
    <t>RANDONNEURS EUROPEENS</t>
  </si>
  <si>
    <t>RANDONNEURS MONDIAUX</t>
  </si>
  <si>
    <t>Fermeture</t>
  </si>
  <si>
    <t>Ouverture</t>
  </si>
  <si>
    <t>Brevet de</t>
  </si>
  <si>
    <t>Heure de départ :</t>
  </si>
  <si>
    <t>Adresse du responsable :</t>
  </si>
  <si>
    <r>
      <t>Lieu de départ :</t>
    </r>
    <r>
      <rPr>
        <sz val="12"/>
        <color indexed="18"/>
        <rFont val="Arial"/>
        <family val="2"/>
      </rPr>
      <t xml:space="preserve"> </t>
    </r>
  </si>
  <si>
    <t>Nom du responsable :</t>
  </si>
  <si>
    <t>Nom du parcours :</t>
  </si>
  <si>
    <t>N° homologation :</t>
  </si>
  <si>
    <t>Ligue :</t>
  </si>
  <si>
    <t>Date :</t>
  </si>
  <si>
    <t>Code ACP :</t>
  </si>
  <si>
    <t>Contr.</t>
  </si>
  <si>
    <t>C</t>
  </si>
  <si>
    <t>&lt;&lt;&lt;Taper ici votre n° de club à 4 chiffres</t>
  </si>
  <si>
    <t>&lt;&lt;&lt;Taper ici l'heure de départ sous la forme 08:30</t>
  </si>
  <si>
    <t>Si contrôle mettre un C majuscule dans la première colonne</t>
  </si>
  <si>
    <t>Le calcul des heures d'ouverture et fermeture sera automatique</t>
  </si>
  <si>
    <t>BRM 300 ANDRESY</t>
  </si>
  <si>
    <t>ANDRESY CYCLO</t>
  </si>
  <si>
    <t>Andrésy</t>
  </si>
  <si>
    <t>Maurecourt</t>
  </si>
  <si>
    <t>Jouy Le Moutier</t>
  </si>
  <si>
    <t>:</t>
  </si>
  <si>
    <t>Vauréal</t>
  </si>
  <si>
    <t>Cergy</t>
  </si>
  <si>
    <t>Courdimanche</t>
  </si>
  <si>
    <t>Boissy l'aillerie</t>
  </si>
  <si>
    <t>Us</t>
  </si>
  <si>
    <t>Santeuil</t>
  </si>
  <si>
    <t>Brignancourt</t>
  </si>
  <si>
    <t>Moussy</t>
  </si>
  <si>
    <t>Bercagny</t>
  </si>
  <si>
    <t>Le Bellay en Vexin</t>
  </si>
  <si>
    <t>Nucourt</t>
  </si>
  <si>
    <t>Serans</t>
  </si>
  <si>
    <t>Montagny en Vexin</t>
  </si>
  <si>
    <t>Saint Denis le Ferment</t>
  </si>
  <si>
    <t>D17</t>
  </si>
  <si>
    <t>Hébécourt</t>
  </si>
  <si>
    <t>Bézu la Forêt</t>
  </si>
  <si>
    <t>Lyons la Forêt</t>
  </si>
  <si>
    <t>D321</t>
  </si>
  <si>
    <t>Fleury sur Andelle</t>
  </si>
  <si>
    <t>Romilly sur Andelle</t>
  </si>
  <si>
    <t>Pîtres</t>
  </si>
  <si>
    <t>D508</t>
  </si>
  <si>
    <t>Alizay</t>
  </si>
  <si>
    <t>La Bouille</t>
  </si>
  <si>
    <t>Orival</t>
  </si>
  <si>
    <t xml:space="preserve">Pont-Authou </t>
  </si>
  <si>
    <t>Le Neubourg</t>
  </si>
  <si>
    <t>Bacquepuis</t>
  </si>
  <si>
    <t>Autheuil Autoulliet</t>
  </si>
  <si>
    <t>Vernon</t>
  </si>
  <si>
    <t>Gommecourt</t>
  </si>
  <si>
    <t>La Roche Guyon</t>
  </si>
  <si>
    <t>Ste Genevieve les Gasny</t>
  </si>
  <si>
    <t>D913</t>
  </si>
  <si>
    <t>Voie verte</t>
  </si>
  <si>
    <t>Le Manoir</t>
  </si>
  <si>
    <t>D55</t>
  </si>
  <si>
    <t>Rue du Mal Foch &gt; D48</t>
  </si>
  <si>
    <t>Igoville</t>
  </si>
  <si>
    <t>Freneuse</t>
  </si>
  <si>
    <t>Bosquetin</t>
  </si>
  <si>
    <t>Lilly</t>
  </si>
  <si>
    <t>X D93 - D265</t>
  </si>
  <si>
    <t>D64 &gt; D93</t>
  </si>
  <si>
    <t>X D130</t>
  </si>
  <si>
    <t>Glos-sur-Risle</t>
  </si>
  <si>
    <t>La Croix</t>
  </si>
  <si>
    <t>St Aubin les Elbeuf (Cf. fig.1)</t>
  </si>
  <si>
    <t>Caer</t>
  </si>
  <si>
    <t>Chambray</t>
  </si>
  <si>
    <t>X D913</t>
  </si>
  <si>
    <t>X rue de l'Hautil</t>
  </si>
  <si>
    <t>D48 &gt; Rue du Mal Foche</t>
  </si>
  <si>
    <r>
      <rPr>
        <sz val="11"/>
        <rFont val="Wingdings 3"/>
        <family val="1"/>
        <charset val="2"/>
      </rPr>
      <t>:</t>
    </r>
    <r>
      <rPr>
        <sz val="11"/>
        <rFont val="Arial"/>
        <family val="2"/>
      </rPr>
      <t xml:space="preserve"> rue de la vallée</t>
    </r>
  </si>
  <si>
    <r>
      <rPr>
        <sz val="11"/>
        <rFont val="Wingdings 3"/>
        <family val="1"/>
        <charset val="2"/>
      </rPr>
      <t>;</t>
    </r>
    <r>
      <rPr>
        <sz val="11"/>
        <rFont val="Arial"/>
        <family val="2"/>
      </rPr>
      <t xml:space="preserve"> rue des vallanchards</t>
    </r>
  </si>
  <si>
    <r>
      <rPr>
        <sz val="11"/>
        <rFont val="Wingdings 3"/>
        <family val="1"/>
        <charset val="2"/>
      </rPr>
      <t>;</t>
    </r>
    <r>
      <rPr>
        <sz val="11"/>
        <rFont val="Arial"/>
        <family val="2"/>
      </rPr>
      <t xml:space="preserve"> Bvd de l'Oise</t>
    </r>
  </si>
  <si>
    <r>
      <rPr>
        <sz val="11"/>
        <rFont val="Wingdings 3"/>
        <family val="1"/>
        <charset val="2"/>
      </rPr>
      <t>:</t>
    </r>
    <r>
      <rPr>
        <sz val="11"/>
        <rFont val="Arial"/>
        <family val="2"/>
      </rPr>
      <t xml:space="preserve"> Bvd du Golf</t>
    </r>
  </si>
  <si>
    <r>
      <rPr>
        <sz val="11"/>
        <rFont val="Wingdings 3"/>
        <family val="1"/>
        <charset val="2"/>
      </rPr>
      <t>;</t>
    </r>
    <r>
      <rPr>
        <sz val="11"/>
        <rFont val="Arial"/>
        <family val="2"/>
      </rPr>
      <t xml:space="preserve"> D22</t>
    </r>
  </si>
  <si>
    <r>
      <rPr>
        <sz val="11"/>
        <rFont val="Wingdings 3"/>
        <family val="1"/>
        <charset val="2"/>
      </rPr>
      <t>:</t>
    </r>
    <r>
      <rPr>
        <sz val="11"/>
        <rFont val="Arial"/>
        <family val="2"/>
      </rPr>
      <t xml:space="preserve"> D92 &gt; D28</t>
    </r>
  </si>
  <si>
    <r>
      <rPr>
        <sz val="11"/>
        <rFont val="Wingdings 3"/>
        <family val="1"/>
        <charset val="2"/>
      </rPr>
      <t>%</t>
    </r>
    <r>
      <rPr>
        <sz val="11"/>
        <rFont val="Calibri"/>
        <family val="2"/>
      </rPr>
      <t xml:space="preserve"> </t>
    </r>
    <r>
      <rPr>
        <sz val="11"/>
        <rFont val="Arial"/>
        <family val="2"/>
      </rPr>
      <t xml:space="preserve">Rue Chaussée J. César
</t>
    </r>
    <r>
      <rPr>
        <sz val="11"/>
        <rFont val="Wingdings 3"/>
        <family val="1"/>
        <charset val="2"/>
      </rPr>
      <t>;</t>
    </r>
    <r>
      <rPr>
        <sz val="11"/>
        <rFont val="Arial"/>
        <family val="2"/>
      </rPr>
      <t xml:space="preserve"> Rue de Dampont</t>
    </r>
  </si>
  <si>
    <r>
      <rPr>
        <sz val="11"/>
        <rFont val="Wingdings 3"/>
        <family val="1"/>
        <charset val="2"/>
      </rPr>
      <t>;</t>
    </r>
    <r>
      <rPr>
        <sz val="11"/>
        <rFont val="Arial"/>
        <family val="2"/>
      </rPr>
      <t xml:space="preserve"> D51 </t>
    </r>
    <r>
      <rPr>
        <sz val="11"/>
        <rFont val="Wingdings 3"/>
        <family val="1"/>
        <charset val="2"/>
      </rPr>
      <t>%</t>
    </r>
    <r>
      <rPr>
        <sz val="11"/>
        <rFont val="Arial"/>
        <family val="2"/>
      </rPr>
      <t xml:space="preserve"> rue des Sources</t>
    </r>
  </si>
  <si>
    <r>
      <rPr>
        <sz val="11"/>
        <rFont val="Wingdings 3"/>
        <family val="1"/>
        <charset val="2"/>
      </rPr>
      <t>:</t>
    </r>
    <r>
      <rPr>
        <sz val="11"/>
        <rFont val="Arial"/>
        <family val="2"/>
      </rPr>
      <t xml:space="preserve"> D159</t>
    </r>
  </si>
  <si>
    <r>
      <rPr>
        <sz val="11"/>
        <rFont val="Wingdings 3"/>
        <family val="1"/>
        <charset val="2"/>
      </rPr>
      <t>;</t>
    </r>
    <r>
      <rPr>
        <sz val="11"/>
        <rFont val="Arial"/>
        <family val="2"/>
      </rPr>
      <t xml:space="preserve"> Rte de l'abreuvoir</t>
    </r>
  </si>
  <si>
    <r>
      <rPr>
        <sz val="11"/>
        <rFont val="Wingdings 3"/>
        <family val="1"/>
        <charset val="2"/>
      </rPr>
      <t>:</t>
    </r>
    <r>
      <rPr>
        <sz val="11"/>
        <rFont val="Arial"/>
        <family val="2"/>
      </rPr>
      <t xml:space="preserve"> Ch. du Bellay à Bercagny</t>
    </r>
  </si>
  <si>
    <r>
      <rPr>
        <sz val="11"/>
        <rFont val="Wingdings 3"/>
        <family val="1"/>
        <charset val="2"/>
      </rPr>
      <t>;:</t>
    </r>
    <r>
      <rPr>
        <sz val="11"/>
        <rFont val="Arial"/>
        <family val="2"/>
      </rPr>
      <t xml:space="preserve"> D188</t>
    </r>
  </si>
  <si>
    <r>
      <rPr>
        <sz val="11"/>
        <rFont val="Wingdings 3"/>
        <family val="1"/>
        <charset val="2"/>
      </rPr>
      <t>&amp;</t>
    </r>
    <r>
      <rPr>
        <sz val="11"/>
        <rFont val="Arial"/>
        <family val="2"/>
      </rPr>
      <t xml:space="preserve"> D206 &gt; D157L </t>
    </r>
    <r>
      <rPr>
        <sz val="11"/>
        <rFont val="Wingdings 3"/>
        <family val="1"/>
        <charset val="2"/>
      </rPr>
      <t>:</t>
    </r>
    <r>
      <rPr>
        <sz val="11"/>
        <rFont val="Arial"/>
        <family val="2"/>
      </rPr>
      <t xml:space="preserve"> D153</t>
    </r>
  </si>
  <si>
    <r>
      <rPr>
        <sz val="11"/>
        <rFont val="Wingdings 3"/>
        <family val="1"/>
      </rPr>
      <t>;</t>
    </r>
    <r>
      <rPr>
        <sz val="11"/>
        <rFont val="Arial"/>
        <family val="2"/>
      </rPr>
      <t xml:space="preserve"> D157</t>
    </r>
  </si>
  <si>
    <r>
      <rPr>
        <sz val="11"/>
        <rFont val="Wingdings 3"/>
        <family val="1"/>
        <charset val="2"/>
      </rPr>
      <t>;</t>
    </r>
    <r>
      <rPr>
        <sz val="11"/>
        <rFont val="Arial"/>
        <family val="2"/>
      </rPr>
      <t xml:space="preserve"> D983</t>
    </r>
  </si>
  <si>
    <r>
      <rPr>
        <sz val="11"/>
        <rFont val="Wingdings 3"/>
        <family val="1"/>
        <charset val="2"/>
      </rPr>
      <t>:</t>
    </r>
    <r>
      <rPr>
        <sz val="11"/>
        <rFont val="Arial"/>
        <family val="2"/>
      </rPr>
      <t xml:space="preserve"> D14</t>
    </r>
  </si>
  <si>
    <r>
      <rPr>
        <sz val="11"/>
        <rFont val="Wingdings 3"/>
        <family val="1"/>
        <charset val="2"/>
      </rPr>
      <t>:</t>
    </r>
    <r>
      <rPr>
        <sz val="11"/>
        <rFont val="Arial"/>
        <family val="2"/>
      </rPr>
      <t xml:space="preserve"> D316 </t>
    </r>
    <r>
      <rPr>
        <sz val="11"/>
        <rFont val="Wingdings 3"/>
        <family val="1"/>
      </rPr>
      <t>;</t>
    </r>
    <r>
      <rPr>
        <sz val="11"/>
        <rFont val="Arial"/>
        <family val="2"/>
      </rPr>
      <t xml:space="preserve"> D14</t>
    </r>
  </si>
  <si>
    <r>
      <rPr>
        <sz val="11"/>
        <rFont val="Wingdings 3"/>
        <family val="1"/>
        <charset val="2"/>
      </rPr>
      <t>:</t>
    </r>
    <r>
      <rPr>
        <sz val="11"/>
        <rFont val="Arial"/>
        <family val="2"/>
      </rPr>
      <t xml:space="preserve"> Rte de Lilly</t>
    </r>
  </si>
  <si>
    <r>
      <rPr>
        <sz val="11"/>
        <rFont val="Wingdings 3"/>
        <family val="1"/>
        <charset val="2"/>
      </rPr>
      <t>;:</t>
    </r>
    <r>
      <rPr>
        <sz val="11"/>
        <rFont val="Arial"/>
        <family val="2"/>
      </rPr>
      <t xml:space="preserve"> Rte de Lyons &gt; D15 &gt; D14 &gt; D6</t>
    </r>
  </si>
  <si>
    <r>
      <rPr>
        <sz val="11"/>
        <rFont val="Wingdings 3"/>
        <family val="1"/>
        <charset val="2"/>
      </rPr>
      <t>;</t>
    </r>
    <r>
      <rPr>
        <sz val="11"/>
        <rFont val="Arial"/>
        <family val="2"/>
      </rPr>
      <t xml:space="preserve"> Rue de la Libération </t>
    </r>
    <r>
      <rPr>
        <sz val="11"/>
        <rFont val="Wingdings 3"/>
        <family val="1"/>
        <charset val="2"/>
      </rPr>
      <t>:</t>
    </r>
    <r>
      <rPr>
        <sz val="11"/>
        <rFont val="Arial"/>
        <family val="2"/>
      </rPr>
      <t xml:space="preserve"> D321</t>
    </r>
  </si>
  <si>
    <r>
      <rPr>
        <sz val="11"/>
        <rFont val="Wingdings 3"/>
        <family val="1"/>
        <charset val="2"/>
      </rPr>
      <t>%</t>
    </r>
    <r>
      <rPr>
        <sz val="11"/>
        <rFont val="Arial"/>
        <family val="2"/>
      </rPr>
      <t xml:space="preserve"> D19 (rester rive gauche) </t>
    </r>
    <r>
      <rPr>
        <sz val="11"/>
        <rFont val="Wingdings 3"/>
        <family val="1"/>
      </rPr>
      <t>;</t>
    </r>
    <r>
      <rPr>
        <sz val="11"/>
        <rFont val="Arial"/>
        <family val="2"/>
      </rPr>
      <t>D20</t>
    </r>
  </si>
  <si>
    <r>
      <t xml:space="preserve">D508 </t>
    </r>
    <r>
      <rPr>
        <sz val="11"/>
        <rFont val="Wingdings 3"/>
        <family val="1"/>
      </rPr>
      <t>:</t>
    </r>
    <r>
      <rPr>
        <sz val="11"/>
        <rFont val="Arial"/>
        <family val="2"/>
      </rPr>
      <t xml:space="preserve"> D321</t>
    </r>
  </si>
  <si>
    <r>
      <t xml:space="preserve">Rd Pt </t>
    </r>
    <r>
      <rPr>
        <sz val="11"/>
        <rFont val="Wingdings 3"/>
        <family val="1"/>
        <charset val="2"/>
      </rPr>
      <t>#</t>
    </r>
    <r>
      <rPr>
        <sz val="11"/>
        <rFont val="Arial"/>
        <family val="2"/>
      </rPr>
      <t xml:space="preserve"> puis </t>
    </r>
    <r>
      <rPr>
        <sz val="11"/>
        <rFont val="Wingdings 3"/>
        <family val="1"/>
      </rPr>
      <t>:</t>
    </r>
    <r>
      <rPr>
        <sz val="11"/>
        <rFont val="Arial"/>
        <family val="2"/>
      </rPr>
      <t xml:space="preserve"> Rue de l'Andelle</t>
    </r>
  </si>
  <si>
    <r>
      <rPr>
        <sz val="11"/>
        <rFont val="Wingdings 3"/>
        <family val="1"/>
        <charset val="2"/>
      </rPr>
      <t>;</t>
    </r>
    <r>
      <rPr>
        <sz val="11"/>
        <rFont val="Arial"/>
        <family val="2"/>
      </rPr>
      <t xml:space="preserve"> D938 puis </t>
    </r>
    <r>
      <rPr>
        <sz val="11"/>
        <rFont val="Wingdings 3"/>
        <family val="1"/>
        <charset val="2"/>
      </rPr>
      <t>#</t>
    </r>
    <r>
      <rPr>
        <sz val="11"/>
        <rFont val="Arial"/>
        <family val="2"/>
      </rPr>
      <t xml:space="preserve"> D64 après Rd Pt</t>
    </r>
  </si>
  <si>
    <r>
      <rPr>
        <sz val="11"/>
        <rFont val="Wingdings 3"/>
        <family val="1"/>
        <charset val="2"/>
      </rPr>
      <t>:</t>
    </r>
    <r>
      <rPr>
        <sz val="11"/>
        <rFont val="Arial"/>
        <family val="2"/>
      </rPr>
      <t xml:space="preserve"> D265</t>
    </r>
  </si>
  <si>
    <r>
      <rPr>
        <sz val="11"/>
        <rFont val="Wingdings 3"/>
        <family val="1"/>
        <charset val="2"/>
      </rPr>
      <t>:</t>
    </r>
    <r>
      <rPr>
        <sz val="11"/>
        <rFont val="Arial"/>
        <family val="2"/>
      </rPr>
      <t xml:space="preserve"> D45&gt;D91</t>
    </r>
  </si>
  <si>
    <r>
      <rPr>
        <sz val="11"/>
        <rFont val="Wingdings 3"/>
        <family val="1"/>
        <charset val="2"/>
      </rPr>
      <t>;</t>
    </r>
    <r>
      <rPr>
        <sz val="11"/>
        <rFont val="Arial"/>
        <family val="2"/>
      </rPr>
      <t xml:space="preserve"> D675 </t>
    </r>
    <r>
      <rPr>
        <sz val="11"/>
        <rFont val="Wingdings 3"/>
        <family val="1"/>
        <charset val="2"/>
      </rPr>
      <t>:</t>
    </r>
    <r>
      <rPr>
        <sz val="11"/>
        <rFont val="Arial"/>
        <family val="2"/>
      </rPr>
      <t xml:space="preserve"> D91</t>
    </r>
  </si>
  <si>
    <r>
      <rPr>
        <sz val="11"/>
        <rFont val="Wingdings 3"/>
        <family val="1"/>
        <charset val="2"/>
      </rPr>
      <t>:</t>
    </r>
    <r>
      <rPr>
        <sz val="11"/>
        <rFont val="Arial"/>
        <family val="2"/>
      </rPr>
      <t xml:space="preserve"> D130</t>
    </r>
  </si>
  <si>
    <r>
      <t xml:space="preserve">D130 </t>
    </r>
    <r>
      <rPr>
        <sz val="11"/>
        <rFont val="Wingdings 3"/>
        <family val="1"/>
        <charset val="2"/>
      </rPr>
      <t>;</t>
    </r>
    <r>
      <rPr>
        <sz val="11"/>
        <rFont val="Arial"/>
        <family val="2"/>
      </rPr>
      <t xml:space="preserve"> rue de Soquence</t>
    </r>
  </si>
  <si>
    <r>
      <t xml:space="preserve">Rue St Vincent </t>
    </r>
    <r>
      <rPr>
        <sz val="11"/>
        <rFont val="Wingdings 3"/>
        <family val="1"/>
        <charset val="2"/>
      </rPr>
      <t>;</t>
    </r>
    <r>
      <rPr>
        <sz val="11"/>
        <rFont val="Arial"/>
        <family val="2"/>
      </rPr>
      <t xml:space="preserve"> D130</t>
    </r>
  </si>
  <si>
    <r>
      <rPr>
        <sz val="11"/>
        <rFont val="Wingdings 3"/>
        <family val="1"/>
        <charset val="2"/>
      </rPr>
      <t>:</t>
    </r>
    <r>
      <rPr>
        <sz val="11"/>
        <rFont val="Arial"/>
        <family val="2"/>
      </rPr>
      <t xml:space="preserve"> D39 </t>
    </r>
    <r>
      <rPr>
        <sz val="11"/>
        <rFont val="Wingdings 3"/>
        <family val="1"/>
        <charset val="2"/>
      </rPr>
      <t>;</t>
    </r>
    <r>
      <rPr>
        <sz val="11"/>
        <rFont val="Arial"/>
        <family val="2"/>
      </rPr>
      <t xml:space="preserve"> Voie verte (fig. 2)</t>
    </r>
  </si>
  <si>
    <r>
      <rPr>
        <sz val="11"/>
        <rFont val="Wingdings 3"/>
        <family val="1"/>
        <charset val="2"/>
      </rPr>
      <t>:</t>
    </r>
    <r>
      <rPr>
        <sz val="11"/>
        <rFont val="Arial"/>
        <family val="2"/>
      </rPr>
      <t xml:space="preserve"> Rue de la Vallée (fig.4)</t>
    </r>
  </si>
  <si>
    <r>
      <rPr>
        <sz val="11"/>
        <rFont val="Wingdings 3"/>
        <family val="1"/>
        <charset val="2"/>
      </rPr>
      <t>:</t>
    </r>
    <r>
      <rPr>
        <sz val="11"/>
        <rFont val="Arial"/>
        <family val="2"/>
      </rPr>
      <t xml:space="preserve"> D63 &gt; D64 </t>
    </r>
  </si>
  <si>
    <r>
      <rPr>
        <sz val="11"/>
        <rFont val="Wingdings 3"/>
        <family val="1"/>
        <charset val="2"/>
      </rPr>
      <t>;</t>
    </r>
    <r>
      <rPr>
        <sz val="11"/>
        <rFont val="Arial"/>
        <family val="2"/>
      </rPr>
      <t xml:space="preserve"> D913</t>
    </r>
  </si>
  <si>
    <r>
      <rPr>
        <sz val="11"/>
        <rFont val="Wingdings 3"/>
        <family val="1"/>
        <charset val="2"/>
      </rPr>
      <t>:</t>
    </r>
    <r>
      <rPr>
        <sz val="11"/>
        <rFont val="Arial"/>
        <family val="2"/>
      </rPr>
      <t xml:space="preserve"> D913</t>
    </r>
  </si>
  <si>
    <r>
      <rPr>
        <sz val="11"/>
        <rFont val="Wingdings 3"/>
        <family val="1"/>
        <charset val="2"/>
      </rPr>
      <t>:</t>
    </r>
    <r>
      <rPr>
        <sz val="11"/>
        <rFont val="Arial"/>
        <family val="2"/>
      </rPr>
      <t xml:space="preserve"> D28 puis Rd Pt </t>
    </r>
    <r>
      <rPr>
        <sz val="11"/>
        <rFont val="Wingdings 3"/>
        <family val="1"/>
        <charset val="2"/>
      </rPr>
      <t>;</t>
    </r>
    <r>
      <rPr>
        <sz val="11"/>
        <rFont val="Arial"/>
        <family val="2"/>
      </rPr>
      <t xml:space="preserve"> D922</t>
    </r>
  </si>
  <si>
    <r>
      <rPr>
        <sz val="11"/>
        <rFont val="Wingdings 3"/>
        <family val="1"/>
      </rPr>
      <t>;</t>
    </r>
    <r>
      <rPr>
        <sz val="11"/>
        <rFont val="Arial"/>
        <family val="2"/>
      </rPr>
      <t xml:space="preserve"> D22</t>
    </r>
  </si>
  <si>
    <r>
      <rPr>
        <sz val="11"/>
        <rFont val="Wingdings 3"/>
        <family val="1"/>
        <charset val="2"/>
      </rPr>
      <t>:</t>
    </r>
    <r>
      <rPr>
        <sz val="11"/>
        <rFont val="Arial"/>
        <family val="2"/>
      </rPr>
      <t xml:space="preserve"> Rue de l'Hautil (Gueule Rouge)</t>
    </r>
  </si>
  <si>
    <r>
      <rPr>
        <sz val="11"/>
        <rFont val="Wingdings 3"/>
        <family val="1"/>
        <charset val="2"/>
      </rPr>
      <t>;</t>
    </r>
    <r>
      <rPr>
        <sz val="11"/>
        <rFont val="Arial"/>
        <family val="2"/>
      </rPr>
      <t xml:space="preserve"> D55</t>
    </r>
  </si>
  <si>
    <t xml:space="preserve">Andrésy </t>
  </si>
  <si>
    <t>Montfort-sur-Risle</t>
  </si>
  <si>
    <t>Yville-sur-Seine</t>
  </si>
  <si>
    <t>Bourg-Achard</t>
  </si>
  <si>
    <t>15 rue des Sablons, villa 15, 78570 Andrésy</t>
  </si>
  <si>
    <t>13 rue des Sablons, villa 15
78570 Andrésy</t>
  </si>
  <si>
    <t>D983 x C4</t>
  </si>
  <si>
    <r>
      <rPr>
        <sz val="11"/>
        <rFont val="Wingdings 3"/>
        <family val="1"/>
        <charset val="2"/>
      </rPr>
      <t>:</t>
    </r>
    <r>
      <rPr>
        <sz val="11"/>
        <rFont val="Arial"/>
        <family val="2"/>
      </rPr>
      <t xml:space="preserve"> C4</t>
    </r>
  </si>
  <si>
    <t>C4 x C6</t>
  </si>
  <si>
    <r>
      <rPr>
        <sz val="11"/>
        <rFont val="Wingdings 3"/>
        <family val="1"/>
        <charset val="2"/>
      </rPr>
      <t>;</t>
    </r>
    <r>
      <rPr>
        <sz val="11"/>
        <rFont val="Arial"/>
        <family val="2"/>
      </rPr>
      <t xml:space="preserve"> C6</t>
    </r>
  </si>
  <si>
    <t>C6 x D15B</t>
  </si>
  <si>
    <r>
      <rPr>
        <sz val="11"/>
        <rFont val="Wingdings 3"/>
        <family val="1"/>
        <charset val="2"/>
      </rPr>
      <t>:</t>
    </r>
    <r>
      <rPr>
        <sz val="11"/>
        <rFont val="Arial"/>
        <family val="2"/>
      </rPr>
      <t xml:space="preserve"> D15B</t>
    </r>
  </si>
  <si>
    <t>Gisors (centre)</t>
  </si>
  <si>
    <r>
      <t xml:space="preserve">Rue de Paris </t>
    </r>
    <r>
      <rPr>
        <sz val="11"/>
        <rFont val="Wingdings 3"/>
        <family val="1"/>
        <charset val="2"/>
      </rPr>
      <t>:</t>
    </r>
    <r>
      <rPr>
        <sz val="11"/>
        <rFont val="Arial"/>
        <family val="2"/>
      </rPr>
      <t xml:space="preserve"> Rue de Vienne
</t>
    </r>
    <r>
      <rPr>
        <sz val="11"/>
        <rFont val="Wingdings 3"/>
        <family val="1"/>
        <charset val="2"/>
      </rPr>
      <t>;</t>
    </r>
    <r>
      <rPr>
        <sz val="11"/>
        <rFont val="Arial"/>
        <family val="2"/>
      </rPr>
      <t xml:space="preserve"> Rue Albert Leroy &gt; Av. V. Hugo
&gt; Rte de St Paër </t>
    </r>
    <r>
      <rPr>
        <sz val="11"/>
        <rFont val="Wingdings 3"/>
        <family val="1"/>
        <charset val="2"/>
      </rPr>
      <t>;</t>
    </r>
    <r>
      <rPr>
        <sz val="11"/>
        <rFont val="Arial"/>
        <family val="2"/>
      </rPr>
      <t xml:space="preserve"> D17</t>
    </r>
  </si>
  <si>
    <t>D7 X D14</t>
  </si>
  <si>
    <r>
      <rPr>
        <sz val="11"/>
        <rFont val="Wingdings 3"/>
        <family val="1"/>
        <charset val="2"/>
      </rPr>
      <t>#</t>
    </r>
    <r>
      <rPr>
        <sz val="11"/>
        <rFont val="Arial"/>
        <family val="2"/>
      </rPr>
      <t xml:space="preserve"> D7</t>
    </r>
  </si>
  <si>
    <r>
      <rPr>
        <sz val="11"/>
        <rFont val="Wingdings 3"/>
        <family val="1"/>
        <charset val="2"/>
      </rPr>
      <t>;</t>
    </r>
    <r>
      <rPr>
        <sz val="11"/>
        <rFont val="Arial"/>
        <family val="2"/>
      </rPr>
      <t xml:space="preserve"> D6015 puis </t>
    </r>
    <r>
      <rPr>
        <sz val="11"/>
        <rFont val="Wingdings 3"/>
        <family val="1"/>
        <charset val="2"/>
      </rPr>
      <t>:</t>
    </r>
    <r>
      <rPr>
        <sz val="11"/>
        <rFont val="Arial"/>
        <family val="2"/>
      </rPr>
      <t xml:space="preserve"> Rd Pt D79 / D92</t>
    </r>
  </si>
  <si>
    <r>
      <rPr>
        <sz val="11"/>
        <rFont val="Wingdings 3"/>
        <family val="1"/>
        <charset val="2"/>
      </rPr>
      <t>#</t>
    </r>
    <r>
      <rPr>
        <sz val="11"/>
        <rFont val="Arial"/>
        <family val="2"/>
      </rPr>
      <t xml:space="preserve"> D92</t>
    </r>
  </si>
  <si>
    <r>
      <rPr>
        <sz val="11"/>
        <rFont val="Wingdings 3"/>
        <family val="1"/>
        <charset val="2"/>
      </rPr>
      <t>#</t>
    </r>
    <r>
      <rPr>
        <sz val="11"/>
        <rFont val="Arial"/>
        <family val="2"/>
      </rPr>
      <t xml:space="preserve"> Rue Aristide Briand, après pas-sage sous pont SNCF prendre piste cyclable à gauche sur le pont (fig. 1)</t>
    </r>
  </si>
  <si>
    <r>
      <rPr>
        <sz val="11"/>
        <rFont val="Wingdings 3"/>
        <family val="1"/>
        <charset val="2"/>
      </rPr>
      <t>:</t>
    </r>
    <r>
      <rPr>
        <sz val="11"/>
        <rFont val="Arial"/>
        <family val="2"/>
      </rPr>
      <t xml:space="preserve"> D60 </t>
    </r>
    <r>
      <rPr>
        <sz val="11"/>
        <rFont val="Wingdings 3"/>
        <family val="1"/>
        <charset val="2"/>
      </rPr>
      <t>;</t>
    </r>
    <r>
      <rPr>
        <sz val="11"/>
        <rFont val="Arial"/>
        <family val="2"/>
      </rPr>
      <t xml:space="preserve"> D543 &gt; D316 (fig.3)</t>
    </r>
  </si>
  <si>
    <r>
      <rPr>
        <sz val="11"/>
        <rFont val="Wingdings 3"/>
        <family val="1"/>
        <charset val="2"/>
      </rPr>
      <t>;</t>
    </r>
    <r>
      <rPr>
        <sz val="11"/>
        <rFont val="Arial"/>
        <family val="2"/>
      </rPr>
      <t xml:space="preserve"> D155 </t>
    </r>
    <r>
      <rPr>
        <sz val="11"/>
        <rFont val="Wingdings 3"/>
        <family val="1"/>
        <charset val="2"/>
      </rPr>
      <t>:</t>
    </r>
    <r>
      <rPr>
        <sz val="11"/>
        <rFont val="Arial"/>
        <family val="2"/>
      </rPr>
      <t xml:space="preserve"> D316</t>
    </r>
  </si>
  <si>
    <r>
      <rPr>
        <sz val="11"/>
        <rFont val="Wingdings 3"/>
        <family val="1"/>
        <charset val="2"/>
      </rPr>
      <t>;</t>
    </r>
    <r>
      <rPr>
        <sz val="11"/>
        <rFont val="Arial"/>
        <family val="2"/>
      </rPr>
      <t xml:space="preserve"> D836</t>
    </r>
    <r>
      <rPr>
        <sz val="10"/>
        <rFont val="Wingdings 3"/>
        <family val="1"/>
      </rPr>
      <t/>
    </r>
  </si>
  <si>
    <t>Traverser la Seine puis prendre à droite sur la D5</t>
  </si>
  <si>
    <r>
      <rPr>
        <sz val="11"/>
        <rFont val="Wingdings 3"/>
        <family val="1"/>
        <charset val="2"/>
      </rPr>
      <t>;</t>
    </r>
    <r>
      <rPr>
        <sz val="11"/>
        <rFont val="Arial"/>
        <family val="2"/>
      </rPr>
      <t xml:space="preserve"> rue de l'eau</t>
    </r>
  </si>
  <si>
    <r>
      <rPr>
        <sz val="11"/>
        <rFont val="Wingdings 3"/>
        <family val="1"/>
        <charset val="2"/>
      </rPr>
      <t>:</t>
    </r>
    <r>
      <rPr>
        <sz val="11"/>
        <rFont val="Arial"/>
        <family val="2"/>
      </rPr>
      <t xml:space="preserve"> D200 </t>
    </r>
    <r>
      <rPr>
        <sz val="11"/>
        <rFont val="Wingdings 3"/>
        <family val="1"/>
        <charset val="2"/>
      </rPr>
      <t>&amp;</t>
    </r>
    <r>
      <rPr>
        <sz val="11"/>
        <rFont val="Arial"/>
        <family val="2"/>
      </rPr>
      <t xml:space="preserve"> C3 rue des Fauconniers </t>
    </r>
  </si>
  <si>
    <t>24:00</t>
  </si>
  <si>
    <t xml:space="preserve"> </t>
  </si>
  <si>
    <t>Vincent De Laharpe</t>
  </si>
  <si>
    <t>Cosec Jean Moulin, Andrésy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</si>
</sst>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"/>
  </numFmts>
  <fonts count="26">
    <font>
      <sz val="10"/>
      <name val="Arial"/>
    </font>
    <font>
      <b/>
      <sz val="10"/>
      <name val="Arial"/>
      <family val="2"/>
    </font>
    <font>
      <sz val="10"/>
      <name val="Arial"/>
    </font>
    <font>
      <b/>
      <sz val="20"/>
      <color indexed="10"/>
      <name val="Arial"/>
      <family val="2"/>
    </font>
    <font>
      <b/>
      <sz val="9"/>
      <color indexed="18"/>
      <name val="Arial"/>
      <family val="2"/>
    </font>
    <font>
      <sz val="11"/>
      <color indexed="18"/>
      <name val="Arial"/>
      <family val="2"/>
    </font>
    <font>
      <b/>
      <sz val="10"/>
      <color indexed="18"/>
      <name val="Arial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b/>
      <sz val="16"/>
      <name val="Arial"/>
      <family val="2"/>
    </font>
    <font>
      <sz val="12"/>
      <color indexed="8"/>
      <name val="Arial"/>
    </font>
    <font>
      <sz val="12"/>
      <name val="Arial"/>
    </font>
    <font>
      <b/>
      <i/>
      <sz val="10"/>
      <color indexed="53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Wingdings 3"/>
      <family val="1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12"/>
      <color indexed="62"/>
      <name val="Arial"/>
      <family val="2"/>
    </font>
    <font>
      <b/>
      <sz val="12"/>
      <name val="Arial"/>
    </font>
    <font>
      <sz val="10"/>
      <name val="Arial"/>
      <family val="2"/>
    </font>
    <font>
      <sz val="11"/>
      <name val="Wingdings 3"/>
      <family val="1"/>
      <charset val="2"/>
    </font>
    <font>
      <sz val="11"/>
      <name val="Arial"/>
      <family val="2"/>
    </font>
    <font>
      <sz val="11"/>
      <name val="Wingdings 3"/>
      <family val="1"/>
    </font>
    <font>
      <sz val="11"/>
      <name val="Calibri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Border="1"/>
    <xf numFmtId="0" fontId="1" fillId="0" borderId="1" xfId="0" applyFont="1" applyBorder="1" applyAlignment="1">
      <alignment horizontal="centerContinuous" vertical="center"/>
    </xf>
    <xf numFmtId="0" fontId="4" fillId="0" borderId="0" xfId="0" applyFont="1"/>
    <xf numFmtId="0" fontId="3" fillId="0" borderId="0" xfId="0" applyFont="1" applyAlignment="1"/>
    <xf numFmtId="0" fontId="6" fillId="0" borderId="0" xfId="0" applyFont="1"/>
    <xf numFmtId="0" fontId="4" fillId="0" borderId="0" xfId="0" applyFont="1" applyAlignment="1">
      <alignment horizontal="left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Continuous" vertical="center"/>
      <protection locked="0"/>
    </xf>
    <xf numFmtId="0" fontId="5" fillId="0" borderId="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6" fillId="0" borderId="0" xfId="0" applyFont="1" applyBorder="1" applyAlignment="1" applyProtection="1">
      <alignment horizontal="centerContinuous" vertical="center"/>
      <protection locked="0"/>
    </xf>
    <xf numFmtId="0" fontId="8" fillId="0" borderId="12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left" vertical="center"/>
    </xf>
    <xf numFmtId="0" fontId="10" fillId="0" borderId="0" xfId="0" applyFont="1"/>
    <xf numFmtId="0" fontId="11" fillId="0" borderId="0" xfId="0" applyFont="1"/>
    <xf numFmtId="0" fontId="2" fillId="0" borderId="0" xfId="0" applyFont="1"/>
    <xf numFmtId="20" fontId="12" fillId="0" borderId="0" xfId="0" applyNumberFormat="1" applyFont="1" applyAlignment="1">
      <alignment horizontal="left"/>
    </xf>
    <xf numFmtId="0" fontId="13" fillId="0" borderId="0" xfId="0" applyFont="1"/>
    <xf numFmtId="20" fontId="13" fillId="0" borderId="0" xfId="0" applyNumberFormat="1" applyFont="1" applyAlignment="1">
      <alignment horizontal="right"/>
    </xf>
    <xf numFmtId="0" fontId="14" fillId="0" borderId="0" xfId="0" applyFont="1"/>
    <xf numFmtId="0" fontId="16" fillId="0" borderId="0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2" fillId="2" borderId="17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vertical="center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2" fillId="2" borderId="20" xfId="0" applyFont="1" applyFill="1" applyBorder="1" applyAlignment="1" applyProtection="1">
      <alignment horizontal="center" vertical="center"/>
      <protection locked="0"/>
    </xf>
    <xf numFmtId="20" fontId="22" fillId="2" borderId="21" xfId="0" applyNumberFormat="1" applyFont="1" applyFill="1" applyBorder="1" applyAlignment="1">
      <alignment horizontal="center" vertical="center"/>
    </xf>
    <xf numFmtId="20" fontId="22" fillId="2" borderId="22" xfId="0" applyNumberFormat="1" applyFont="1" applyFill="1" applyBorder="1" applyAlignment="1">
      <alignment horizontal="center" vertical="center"/>
    </xf>
    <xf numFmtId="0" fontId="22" fillId="0" borderId="23" xfId="0" applyFont="1" applyBorder="1" applyAlignment="1" applyProtection="1">
      <alignment vertical="center" wrapText="1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0" fontId="22" fillId="0" borderId="26" xfId="0" applyFont="1" applyBorder="1" applyAlignment="1" applyProtection="1">
      <alignment vertical="center"/>
      <protection locked="0"/>
    </xf>
    <xf numFmtId="0" fontId="22" fillId="0" borderId="26" xfId="0" applyFont="1" applyBorder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horizontal="center" vertical="center"/>
      <protection locked="0"/>
    </xf>
    <xf numFmtId="164" fontId="22" fillId="0" borderId="21" xfId="0" applyNumberFormat="1" applyFont="1" applyBorder="1" applyAlignment="1" applyProtection="1">
      <alignment horizontal="center" vertical="center"/>
      <protection locked="0"/>
    </xf>
    <xf numFmtId="164" fontId="22" fillId="0" borderId="22" xfId="0" applyNumberFormat="1" applyFont="1" applyBorder="1" applyAlignment="1" applyProtection="1">
      <alignment horizontal="center" vertical="center"/>
      <protection locked="0"/>
    </xf>
    <xf numFmtId="0" fontId="22" fillId="2" borderId="23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horizontal="center" vertical="center"/>
      <protection locked="0"/>
    </xf>
    <xf numFmtId="0" fontId="22" fillId="2" borderId="25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164" fontId="22" fillId="2" borderId="21" xfId="0" applyNumberFormat="1" applyFont="1" applyFill="1" applyBorder="1" applyAlignment="1" applyProtection="1">
      <alignment horizontal="center" vertical="center"/>
      <protection locked="0"/>
    </xf>
    <xf numFmtId="164" fontId="22" fillId="2" borderId="22" xfId="0" applyNumberFormat="1" applyFont="1" applyFill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vertical="center"/>
      <protection locked="0"/>
    </xf>
    <xf numFmtId="0" fontId="23" fillId="0" borderId="25" xfId="0" applyFont="1" applyBorder="1" applyAlignment="1" applyProtection="1">
      <alignment horizontal="center" vertical="center"/>
      <protection locked="0"/>
    </xf>
    <xf numFmtId="0" fontId="22" fillId="2" borderId="24" xfId="0" applyFont="1" applyFill="1" applyBorder="1" applyAlignment="1" applyProtection="1">
      <alignment horizontal="center" vertical="center"/>
      <protection locked="0"/>
    </xf>
    <xf numFmtId="0" fontId="23" fillId="2" borderId="25" xfId="0" applyFont="1" applyFill="1" applyBorder="1" applyAlignment="1" applyProtection="1">
      <alignment horizontal="center" vertical="center"/>
      <protection locked="0"/>
    </xf>
    <xf numFmtId="0" fontId="23" fillId="0" borderId="24" xfId="0" applyFont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vertical="center" wrapText="1"/>
      <protection locked="0"/>
    </xf>
    <xf numFmtId="164" fontId="22" fillId="2" borderId="21" xfId="0" applyNumberFormat="1" applyFont="1" applyFill="1" applyBorder="1" applyAlignment="1">
      <alignment horizontal="center" vertical="center"/>
    </xf>
    <xf numFmtId="164" fontId="22" fillId="2" borderId="22" xfId="0" applyNumberFormat="1" applyFont="1" applyFill="1" applyBorder="1" applyAlignment="1">
      <alignment horizontal="center" vertical="center"/>
    </xf>
    <xf numFmtId="0" fontId="22" fillId="3" borderId="23" xfId="0" applyFont="1" applyFill="1" applyBorder="1" applyAlignment="1" applyProtection="1">
      <alignment vertical="center"/>
      <protection locked="0"/>
    </xf>
    <xf numFmtId="0" fontId="22" fillId="3" borderId="24" xfId="0" applyFont="1" applyFill="1" applyBorder="1" applyAlignment="1" applyProtection="1">
      <alignment horizontal="center" vertical="center"/>
      <protection locked="0"/>
    </xf>
    <xf numFmtId="0" fontId="23" fillId="3" borderId="25" xfId="0" applyFont="1" applyFill="1" applyBorder="1" applyAlignment="1" applyProtection="1">
      <alignment horizontal="center" vertical="center"/>
      <protection locked="0"/>
    </xf>
    <xf numFmtId="0" fontId="22" fillId="3" borderId="26" xfId="0" applyFont="1" applyFill="1" applyBorder="1" applyAlignment="1" applyProtection="1">
      <alignment vertical="center"/>
      <protection locked="0"/>
    </xf>
    <xf numFmtId="0" fontId="22" fillId="3" borderId="26" xfId="0" applyFont="1" applyFill="1" applyBorder="1" applyAlignment="1" applyProtection="1">
      <alignment horizontal="center" vertical="center"/>
      <protection locked="0"/>
    </xf>
    <xf numFmtId="0" fontId="22" fillId="3" borderId="27" xfId="0" applyFont="1" applyFill="1" applyBorder="1" applyAlignment="1" applyProtection="1">
      <alignment horizontal="center" vertical="center"/>
      <protection locked="0"/>
    </xf>
    <xf numFmtId="164" fontId="22" fillId="3" borderId="21" xfId="0" applyNumberFormat="1" applyFont="1" applyFill="1" applyBorder="1" applyAlignment="1">
      <alignment horizontal="center" vertical="center"/>
    </xf>
    <xf numFmtId="164" fontId="22" fillId="3" borderId="22" xfId="0" applyNumberFormat="1" applyFont="1" applyFill="1" applyBorder="1" applyAlignment="1">
      <alignment horizontal="center" vertical="center"/>
    </xf>
    <xf numFmtId="164" fontId="22" fillId="0" borderId="21" xfId="0" applyNumberFormat="1" applyFont="1" applyBorder="1" applyAlignment="1">
      <alignment horizontal="center" vertical="center"/>
    </xf>
    <xf numFmtId="164" fontId="22" fillId="0" borderId="22" xfId="0" applyNumberFormat="1" applyFont="1" applyBorder="1" applyAlignment="1">
      <alignment horizontal="center" vertical="center"/>
    </xf>
    <xf numFmtId="164" fontId="22" fillId="2" borderId="28" xfId="0" applyNumberFormat="1" applyFont="1" applyFill="1" applyBorder="1" applyAlignment="1" applyProtection="1">
      <alignment horizontal="center" vertical="center"/>
      <protection locked="0"/>
    </xf>
    <xf numFmtId="164" fontId="22" fillId="2" borderId="29" xfId="0" applyNumberFormat="1" applyFont="1" applyFill="1" applyBorder="1" applyAlignment="1" applyProtection="1">
      <alignment horizontal="center" vertical="center"/>
      <protection locked="0"/>
    </xf>
    <xf numFmtId="20" fontId="22" fillId="0" borderId="21" xfId="0" applyNumberFormat="1" applyFont="1" applyBorder="1" applyAlignment="1">
      <alignment horizontal="center" vertical="center"/>
    </xf>
    <xf numFmtId="20" fontId="22" fillId="0" borderId="22" xfId="0" applyNumberFormat="1" applyFont="1" applyBorder="1" applyAlignment="1">
      <alignment horizontal="center" vertical="center"/>
    </xf>
    <xf numFmtId="0" fontId="22" fillId="2" borderId="23" xfId="0" applyFont="1" applyFill="1" applyBorder="1" applyAlignment="1" applyProtection="1">
      <alignment vertical="center" wrapText="1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15" xfId="0" applyFont="1" applyFill="1" applyBorder="1" applyAlignment="1" applyProtection="1">
      <alignment horizontal="center" vertical="center"/>
      <protection locked="0"/>
    </xf>
    <xf numFmtId="0" fontId="22" fillId="2" borderId="30" xfId="0" applyFont="1" applyFill="1" applyBorder="1" applyAlignment="1" applyProtection="1">
      <alignment vertical="center"/>
      <protection locked="0"/>
    </xf>
    <xf numFmtId="0" fontId="22" fillId="2" borderId="30" xfId="0" applyFont="1" applyFill="1" applyBorder="1" applyAlignment="1" applyProtection="1">
      <alignment horizontal="center" vertical="center"/>
      <protection locked="0"/>
    </xf>
    <xf numFmtId="0" fontId="22" fillId="2" borderId="31" xfId="0" applyFont="1" applyFill="1" applyBorder="1" applyAlignment="1" applyProtection="1">
      <alignment horizontal="center" vertical="center"/>
      <protection locked="0"/>
    </xf>
    <xf numFmtId="20" fontId="22" fillId="2" borderId="12" xfId="0" applyNumberFormat="1" applyFont="1" applyFill="1" applyBorder="1" applyAlignment="1">
      <alignment horizontal="center" vertical="center"/>
    </xf>
    <xf numFmtId="0" fontId="25" fillId="0" borderId="23" xfId="0" applyFont="1" applyBorder="1" applyAlignment="1" applyProtection="1">
      <alignment vertical="center" wrapText="1"/>
      <protection locked="0"/>
    </xf>
    <xf numFmtId="0" fontId="25" fillId="2" borderId="23" xfId="0" applyFont="1" applyFill="1" applyBorder="1" applyAlignment="1" applyProtection="1">
      <alignment vertical="center" wrapText="1"/>
      <protection locked="0"/>
    </xf>
    <xf numFmtId="0" fontId="25" fillId="2" borderId="32" xfId="0" applyFont="1" applyFill="1" applyBorder="1" applyAlignment="1" applyProtection="1">
      <alignment vertical="center" wrapText="1"/>
      <protection locked="0"/>
    </xf>
    <xf numFmtId="0" fontId="25" fillId="2" borderId="23" xfId="0" applyFont="1" applyFill="1" applyBorder="1" applyAlignment="1" applyProtection="1">
      <alignment vertical="center"/>
      <protection locked="0"/>
    </xf>
    <xf numFmtId="0" fontId="25" fillId="2" borderId="34" xfId="0" applyFont="1" applyFill="1" applyBorder="1" applyAlignment="1" applyProtection="1">
      <alignment vertical="center" wrapText="1"/>
      <protection locked="0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20" fontId="22" fillId="2" borderId="8" xfId="0" quotePrefix="1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5" fontId="2" fillId="0" borderId="0" xfId="0" applyNumberFormat="1" applyFont="1" applyBorder="1" applyAlignment="1">
      <alignment horizontal="left" vertical="center"/>
    </xf>
    <xf numFmtId="15" fontId="2" fillId="0" borderId="4" xfId="0" applyNumberFormat="1" applyFont="1" applyBorder="1" applyAlignment="1">
      <alignment horizontal="left" vertical="center"/>
    </xf>
    <xf numFmtId="20" fontId="8" fillId="0" borderId="6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20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116205</xdr:rowOff>
    </xdr:from>
    <xdr:to>
      <xdr:col>8</xdr:col>
      <xdr:colOff>594319</xdr:colOff>
      <xdr:row>5</xdr:row>
      <xdr:rowOff>0</xdr:rowOff>
    </xdr:to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 txBox="1">
          <a:spLocks noChangeArrowheads="1"/>
        </xdr:cNvSpPr>
      </xdr:nvSpPr>
      <xdr:spPr bwMode="auto">
        <a:xfrm>
          <a:off x="3648075" y="114300"/>
          <a:ext cx="373380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1800"/>
            </a:lnSpc>
            <a:defRPr sz="1000"/>
          </a:pPr>
          <a:r>
            <a:rPr lang="fr-FR" sz="2000" b="1" i="0" u="none" strike="noStrike" baseline="0">
              <a:solidFill>
                <a:srgbClr val="000080"/>
              </a:solidFill>
              <a:latin typeface="Arial"/>
              <a:cs typeface="Arial"/>
            </a:rPr>
            <a:t>BREVET</a:t>
          </a:r>
          <a:endParaRPr lang="fr-FR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300"/>
            </a:lnSpc>
            <a:defRPr sz="1000"/>
          </a:pPr>
          <a:r>
            <a:rPr lang="fr-FR" sz="1400" b="1" i="0" u="none" strike="noStrike" baseline="0">
              <a:solidFill>
                <a:srgbClr val="000080"/>
              </a:solidFill>
              <a:latin typeface="Arial"/>
              <a:cs typeface="Arial"/>
            </a:rPr>
            <a:t>DE</a:t>
          </a:r>
          <a:endParaRPr lang="fr-FR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800"/>
            </a:lnSpc>
            <a:defRPr sz="1000"/>
          </a:pPr>
          <a:r>
            <a:rPr lang="fr-FR" sz="2000" b="1" i="0" u="none" strike="noStrike" baseline="0">
              <a:solidFill>
                <a:srgbClr val="000080"/>
              </a:solidFill>
              <a:latin typeface="Arial"/>
              <a:cs typeface="Arial"/>
            </a:rPr>
            <a:t>RANDONNEURS MONDIAUX</a:t>
          </a:r>
          <a:endParaRPr lang="fr-FR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fr-FR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FORMULAIRE D'HOMOLOGATION</a:t>
          </a:r>
          <a:endParaRPr lang="fr-FR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800"/>
            </a:lnSpc>
            <a:defRPr sz="1000"/>
          </a:pPr>
          <a:r>
            <a:rPr lang="fr-FR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 editAs="oneCell">
    <xdr:from>
      <xdr:col>2</xdr:col>
      <xdr:colOff>381000</xdr:colOff>
      <xdr:row>1</xdr:row>
      <xdr:rowOff>95250</xdr:rowOff>
    </xdr:from>
    <xdr:to>
      <xdr:col>4</xdr:col>
      <xdr:colOff>828675</xdr:colOff>
      <xdr:row>4</xdr:row>
      <xdr:rowOff>171450</xdr:rowOff>
    </xdr:to>
    <xdr:pic>
      <xdr:nvPicPr>
        <xdr:cNvPr id="4333" name="Picture 3" descr="D:\Factures 2008\Médaille 200 2008-2011.jpg">
          <a:extLst>
            <a:ext uri="{FF2B5EF4-FFF2-40B4-BE49-F238E27FC236}">
              <a16:creationId xmlns:a16="http://schemas.microsoft.com/office/drawing/2014/main" id="{00000000-0008-0000-0100-0000E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428625"/>
          <a:ext cx="8286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1485900</xdr:colOff>
      <xdr:row>78</xdr:row>
      <xdr:rowOff>95250</xdr:rowOff>
    </xdr:from>
    <xdr:to>
      <xdr:col>8</xdr:col>
      <xdr:colOff>209550</xdr:colOff>
      <xdr:row>86</xdr:row>
      <xdr:rowOff>38100</xdr:rowOff>
    </xdr:to>
    <xdr:pic>
      <xdr:nvPicPr>
        <xdr:cNvPr id="4334" name="Image 2">
          <a:extLst>
            <a:ext uri="{FF2B5EF4-FFF2-40B4-BE49-F238E27FC236}">
              <a16:creationId xmlns:a16="http://schemas.microsoft.com/office/drawing/2014/main" id="{00000000-0008-0000-0100-0000E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17954625"/>
          <a:ext cx="3181350" cy="1466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1266825</xdr:colOff>
      <xdr:row>87</xdr:row>
      <xdr:rowOff>114300</xdr:rowOff>
    </xdr:from>
    <xdr:to>
      <xdr:col>8</xdr:col>
      <xdr:colOff>495300</xdr:colOff>
      <xdr:row>96</xdr:row>
      <xdr:rowOff>142875</xdr:rowOff>
    </xdr:to>
    <xdr:pic>
      <xdr:nvPicPr>
        <xdr:cNvPr id="4335" name="Image 4">
          <a:extLst>
            <a:ext uri="{FF2B5EF4-FFF2-40B4-BE49-F238E27FC236}">
              <a16:creationId xmlns:a16="http://schemas.microsoft.com/office/drawing/2014/main" id="{00000000-0008-0000-0100-0000E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9688175"/>
          <a:ext cx="3686175" cy="1743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304800</xdr:colOff>
      <xdr:row>90</xdr:row>
      <xdr:rowOff>133350</xdr:rowOff>
    </xdr:from>
    <xdr:to>
      <xdr:col>4</xdr:col>
      <xdr:colOff>876300</xdr:colOff>
      <xdr:row>96</xdr:row>
      <xdr:rowOff>142875</xdr:rowOff>
    </xdr:to>
    <xdr:pic>
      <xdr:nvPicPr>
        <xdr:cNvPr id="4336" name="Image 5">
          <a:extLst>
            <a:ext uri="{FF2B5EF4-FFF2-40B4-BE49-F238E27FC236}">
              <a16:creationId xmlns:a16="http://schemas.microsoft.com/office/drawing/2014/main" id="{00000000-0008-0000-0100-0000F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0278725"/>
          <a:ext cx="2933700" cy="1152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295275</xdr:colOff>
      <xdr:row>77</xdr:row>
      <xdr:rowOff>114300</xdr:rowOff>
    </xdr:from>
    <xdr:to>
      <xdr:col>4</xdr:col>
      <xdr:colOff>1009650</xdr:colOff>
      <xdr:row>90</xdr:row>
      <xdr:rowOff>38100</xdr:rowOff>
    </xdr:to>
    <xdr:pic>
      <xdr:nvPicPr>
        <xdr:cNvPr id="4337" name="Image 7">
          <a:extLst>
            <a:ext uri="{FF2B5EF4-FFF2-40B4-BE49-F238E27FC236}">
              <a16:creationId xmlns:a16="http://schemas.microsoft.com/office/drawing/2014/main" id="{00000000-0008-0000-0100-0000F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7783175"/>
          <a:ext cx="3076575" cy="2400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66675</xdr:colOff>
      <xdr:row>77</xdr:row>
      <xdr:rowOff>133350</xdr:rowOff>
    </xdr:from>
    <xdr:ext cx="256160" cy="264560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81000" y="17802225"/>
          <a:ext cx="256160" cy="26456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 b="1">
              <a:solidFill>
                <a:sysClr val="windowText" lastClr="000000"/>
              </a:solidFill>
            </a:rPr>
            <a:t>1</a:t>
          </a:r>
        </a:p>
      </xdr:txBody>
    </xdr:sp>
    <xdr:clientData/>
  </xdr:oneCellAnchor>
  <xdr:oneCellAnchor>
    <xdr:from>
      <xdr:col>1</xdr:col>
      <xdr:colOff>66675</xdr:colOff>
      <xdr:row>91</xdr:row>
      <xdr:rowOff>19050</xdr:rowOff>
    </xdr:from>
    <xdr:ext cx="256160" cy="264560"/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81000" y="20354925"/>
          <a:ext cx="256160" cy="26456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 b="1">
              <a:solidFill>
                <a:sysClr val="windowText" lastClr="000000"/>
              </a:solidFill>
            </a:rPr>
            <a:t>2</a:t>
          </a:r>
        </a:p>
      </xdr:txBody>
    </xdr:sp>
    <xdr:clientData/>
  </xdr:oneCellAnchor>
  <xdr:oneCellAnchor>
    <xdr:from>
      <xdr:col>4</xdr:col>
      <xdr:colOff>2000250</xdr:colOff>
      <xdr:row>78</xdr:row>
      <xdr:rowOff>171450</xdr:rowOff>
    </xdr:from>
    <xdr:ext cx="256160" cy="264560"/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4362450" y="18030825"/>
          <a:ext cx="256160" cy="26456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 b="1">
              <a:solidFill>
                <a:sysClr val="windowText" lastClr="000000"/>
              </a:solidFill>
            </a:rPr>
            <a:t>3</a:t>
          </a:r>
        </a:p>
      </xdr:txBody>
    </xdr:sp>
    <xdr:clientData/>
  </xdr:oneCellAnchor>
  <xdr:oneCellAnchor>
    <xdr:from>
      <xdr:col>4</xdr:col>
      <xdr:colOff>1314450</xdr:colOff>
      <xdr:row>89</xdr:row>
      <xdr:rowOff>0</xdr:rowOff>
    </xdr:from>
    <xdr:ext cx="256160" cy="264560"/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3676650" y="19954875"/>
          <a:ext cx="256160" cy="26456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 b="1">
              <a:solidFill>
                <a:sysClr val="windowText" lastClr="000000"/>
              </a:solidFill>
            </a:rPr>
            <a:t>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77"/>
  <sheetViews>
    <sheetView showGridLines="0" tabSelected="1" workbookViewId="0">
      <selection activeCell="N19" sqref="N19"/>
    </sheetView>
  </sheetViews>
  <sheetFormatPr baseColWidth="10" defaultRowHeight="15"/>
  <cols>
    <col min="1" max="1" width="4.7109375" style="40" customWidth="1"/>
    <col min="2" max="2" width="30.7109375" customWidth="1"/>
    <col min="3" max="4" width="8.7109375" hidden="1" customWidth="1"/>
    <col min="5" max="5" width="34.28515625" customWidth="1"/>
    <col min="6" max="7" width="11.5703125" customWidth="1"/>
    <col min="8" max="9" width="9.42578125" customWidth="1"/>
    <col min="10" max="10" width="3.140625" style="2" customWidth="1"/>
    <col min="11" max="11" width="5.42578125" style="34" customWidth="1"/>
    <col min="12" max="16384" width="11.42578125" style="2"/>
  </cols>
  <sheetData>
    <row r="1" spans="1:11" ht="26.25">
      <c r="B1" s="5" t="s">
        <v>161</v>
      </c>
      <c r="D1" s="1"/>
      <c r="E1" s="1"/>
      <c r="F1" s="1"/>
      <c r="G1" s="1"/>
      <c r="H1" s="1"/>
      <c r="I1" s="1"/>
      <c r="K1" s="33"/>
    </row>
    <row r="2" spans="1:11">
      <c r="B2" s="4"/>
      <c r="D2" s="1"/>
      <c r="E2" s="1"/>
      <c r="F2" s="1"/>
      <c r="G2" s="1"/>
      <c r="H2" s="1"/>
      <c r="I2" s="1"/>
      <c r="K2" s="33"/>
    </row>
    <row r="3" spans="1:11">
      <c r="B3" s="6" t="s">
        <v>15</v>
      </c>
      <c r="C3" s="7">
        <v>1921</v>
      </c>
      <c r="D3" s="1"/>
      <c r="E3" s="1"/>
      <c r="F3" s="1"/>
      <c r="G3" s="1"/>
      <c r="H3" s="1"/>
      <c r="I3" s="1"/>
    </row>
    <row r="4" spans="1:11">
      <c r="B4" s="6" t="s">
        <v>16</v>
      </c>
      <c r="C4" s="7">
        <v>1976</v>
      </c>
      <c r="D4" s="1"/>
      <c r="E4" s="1"/>
      <c r="F4" s="1"/>
      <c r="G4" s="1"/>
      <c r="H4" s="1"/>
      <c r="I4" s="1"/>
    </row>
    <row r="5" spans="1:11">
      <c r="B5" s="6" t="s">
        <v>17</v>
      </c>
      <c r="C5" s="7">
        <v>1983</v>
      </c>
      <c r="D5" s="1"/>
      <c r="E5" s="1"/>
      <c r="F5" s="1"/>
      <c r="G5" s="1"/>
      <c r="H5" s="1"/>
      <c r="I5" s="1"/>
    </row>
    <row r="6" spans="1:11" ht="15.75" thickBot="1"/>
    <row r="7" spans="1:11" ht="21" customHeight="1" thickBot="1">
      <c r="B7" s="21" t="s">
        <v>25</v>
      </c>
      <c r="C7" s="104" t="s">
        <v>36</v>
      </c>
      <c r="D7" s="104"/>
      <c r="E7" s="104"/>
      <c r="F7" s="32"/>
      <c r="G7" s="25" t="s">
        <v>26</v>
      </c>
      <c r="H7" s="105" t="s">
        <v>3</v>
      </c>
      <c r="I7" s="106"/>
    </row>
    <row r="8" spans="1:11" ht="6.75" customHeight="1" thickBot="1">
      <c r="B8" s="16"/>
      <c r="C8" s="24"/>
      <c r="D8" s="24"/>
      <c r="E8" s="24"/>
      <c r="F8" s="16"/>
      <c r="G8" s="3"/>
      <c r="H8" s="24"/>
      <c r="I8" s="24"/>
      <c r="K8" s="35"/>
    </row>
    <row r="9" spans="1:11" ht="15.75" customHeight="1">
      <c r="B9" s="8" t="s">
        <v>22</v>
      </c>
      <c r="C9" s="107" t="s">
        <v>37</v>
      </c>
      <c r="D9" s="107"/>
      <c r="E9" s="107"/>
      <c r="F9" s="16" t="s">
        <v>29</v>
      </c>
      <c r="G9" s="107">
        <v>784030</v>
      </c>
      <c r="H9" s="107"/>
      <c r="I9" s="108"/>
      <c r="K9" s="36" t="s">
        <v>32</v>
      </c>
    </row>
    <row r="10" spans="1:11" ht="19.5" customHeight="1">
      <c r="B10" s="9" t="s">
        <v>24</v>
      </c>
      <c r="C10" s="123" t="s">
        <v>162</v>
      </c>
      <c r="D10" s="113"/>
      <c r="E10" s="113"/>
      <c r="F10" s="17" t="s">
        <v>27</v>
      </c>
      <c r="G10" s="113"/>
      <c r="H10" s="113"/>
      <c r="I10" s="114"/>
      <c r="K10" s="37"/>
    </row>
    <row r="11" spans="1:11" ht="18.75" customHeight="1">
      <c r="B11" s="9" t="s">
        <v>22</v>
      </c>
      <c r="C11" s="102" t="s">
        <v>139</v>
      </c>
      <c r="D11" s="101"/>
      <c r="E11" s="121" t="s">
        <v>140</v>
      </c>
      <c r="F11" s="17" t="s">
        <v>20</v>
      </c>
      <c r="G11" s="19">
        <v>300</v>
      </c>
      <c r="H11" s="10" t="s">
        <v>4</v>
      </c>
      <c r="I11" s="11"/>
      <c r="K11" s="37"/>
    </row>
    <row r="12" spans="1:11" ht="13.5" customHeight="1">
      <c r="B12" s="100"/>
      <c r="C12" s="101"/>
      <c r="D12" s="101"/>
      <c r="E12" s="122"/>
      <c r="F12" s="17" t="s">
        <v>28</v>
      </c>
      <c r="G12" s="109">
        <v>43561</v>
      </c>
      <c r="H12" s="109"/>
      <c r="I12" s="110"/>
      <c r="K12" s="37"/>
    </row>
    <row r="13" spans="1:11" ht="21" customHeight="1" thickBot="1">
      <c r="B13" s="12" t="s">
        <v>23</v>
      </c>
      <c r="C13" s="119" t="s">
        <v>163</v>
      </c>
      <c r="D13" s="120"/>
      <c r="E13" s="120"/>
      <c r="F13" s="18" t="s">
        <v>21</v>
      </c>
      <c r="G13" s="13"/>
      <c r="H13" s="111">
        <v>0.16666666666666666</v>
      </c>
      <c r="I13" s="112"/>
      <c r="K13" s="36" t="s">
        <v>33</v>
      </c>
    </row>
    <row r="14" spans="1:11" s="22" customFormat="1" ht="21.75" customHeight="1">
      <c r="A14" s="41" t="s">
        <v>30</v>
      </c>
      <c r="B14" s="115" t="s">
        <v>5</v>
      </c>
      <c r="C14" s="117" t="s">
        <v>6</v>
      </c>
      <c r="D14" s="118"/>
      <c r="E14" s="28" t="s">
        <v>7</v>
      </c>
      <c r="F14" s="29" t="s">
        <v>8</v>
      </c>
      <c r="G14" s="29" t="s">
        <v>8</v>
      </c>
      <c r="H14" s="26" t="s">
        <v>9</v>
      </c>
      <c r="I14" s="20"/>
      <c r="K14" s="38"/>
    </row>
    <row r="15" spans="1:11" s="22" customFormat="1" ht="21.75" customHeight="1" thickBot="1">
      <c r="A15" s="42" t="s">
        <v>31</v>
      </c>
      <c r="B15" s="116"/>
      <c r="C15" s="14" t="s">
        <v>10</v>
      </c>
      <c r="D15" s="30" t="s">
        <v>11</v>
      </c>
      <c r="E15" s="31" t="s">
        <v>12</v>
      </c>
      <c r="F15" s="31" t="s">
        <v>13</v>
      </c>
      <c r="G15" s="23" t="s">
        <v>14</v>
      </c>
      <c r="H15" s="27" t="s">
        <v>19</v>
      </c>
      <c r="I15" s="15" t="s">
        <v>18</v>
      </c>
      <c r="K15" s="38"/>
    </row>
    <row r="16" spans="1:11" ht="18" customHeight="1">
      <c r="A16" s="40" t="s">
        <v>31</v>
      </c>
      <c r="B16" s="97" t="s">
        <v>38</v>
      </c>
      <c r="C16" s="43"/>
      <c r="D16" s="44"/>
      <c r="E16" s="45" t="s">
        <v>80</v>
      </c>
      <c r="F16" s="46">
        <v>0</v>
      </c>
      <c r="G16" s="47">
        <f>F16</f>
        <v>0</v>
      </c>
      <c r="H16" s="48">
        <f>H13</f>
        <v>0.16666666666666666</v>
      </c>
      <c r="I16" s="49">
        <f>H16+1/24</f>
        <v>0.20833333333333331</v>
      </c>
      <c r="K16" s="36" t="s">
        <v>34</v>
      </c>
    </row>
    <row r="17" spans="2:11" ht="18" customHeight="1">
      <c r="B17" s="50" t="s">
        <v>39</v>
      </c>
      <c r="C17" s="51"/>
      <c r="D17" s="52"/>
      <c r="E17" s="53" t="s">
        <v>79</v>
      </c>
      <c r="F17" s="54">
        <v>1</v>
      </c>
      <c r="G17" s="55">
        <f>F17+G16</f>
        <v>1</v>
      </c>
      <c r="H17" s="56" t="str">
        <f>IF(A17="C",$H$13+(MIN(G17,200)/34+MIN(MAX(G17-200,0),200)/32+MIN(MAX(G17-400,0),200)/30+MIN(MAX(G17-600,0),400)/28+1/120)/24,"")</f>
        <v/>
      </c>
      <c r="I17" s="57" t="str">
        <f>IF(A17="C",$I$16+(MIN(G17,60)/20+MIN(MAX(G17-60,0),540)/15+MIN(MAX(G17-600,0),400)/11.428+1/120)/24,"")</f>
        <v/>
      </c>
      <c r="K17" s="36" t="s">
        <v>35</v>
      </c>
    </row>
    <row r="18" spans="2:11" ht="18" customHeight="1">
      <c r="B18" s="58" t="s">
        <v>40</v>
      </c>
      <c r="C18" s="59"/>
      <c r="D18" s="60"/>
      <c r="E18" s="61" t="s">
        <v>96</v>
      </c>
      <c r="F18" s="62">
        <v>3.7</v>
      </c>
      <c r="G18" s="63">
        <f>F18+G17</f>
        <v>4.7</v>
      </c>
      <c r="H18" s="64" t="str">
        <f t="shared" ref="H18:H51" si="0">IF(A18="C",$H$13+(MIN(G18,200)/34+MIN(MAX(G18-200,0),200)/32+MIN(MAX(G18-400,0),200)/30+MIN(MAX(G18-600,0),400)/28+1/120)/24,"")</f>
        <v/>
      </c>
      <c r="I18" s="65" t="str">
        <f t="shared" ref="I18:I51" si="1">IF(A18="C",$I$16+(MIN(G18,60)/20+MIN(MAX(G18-60,0),540)/15+MIN(MAX(G18-600,0),400)/11.428+1/120)/24,"")</f>
        <v/>
      </c>
      <c r="K18" s="37"/>
    </row>
    <row r="19" spans="2:11" ht="18" customHeight="1">
      <c r="B19" s="66"/>
      <c r="C19" s="51"/>
      <c r="D19" s="67"/>
      <c r="E19" s="53" t="s">
        <v>97</v>
      </c>
      <c r="F19" s="54">
        <v>0.7</v>
      </c>
      <c r="G19" s="55">
        <f t="shared" ref="G19:G77" si="2">F19+G18</f>
        <v>5.4</v>
      </c>
      <c r="H19" s="56" t="str">
        <f t="shared" si="0"/>
        <v/>
      </c>
      <c r="I19" s="57" t="str">
        <f t="shared" si="1"/>
        <v/>
      </c>
      <c r="K19" s="33"/>
    </row>
    <row r="20" spans="2:11" ht="18" customHeight="1">
      <c r="B20" s="58" t="s">
        <v>42</v>
      </c>
      <c r="C20" s="68"/>
      <c r="D20" s="69"/>
      <c r="E20" s="61" t="s">
        <v>98</v>
      </c>
      <c r="F20" s="62">
        <v>1</v>
      </c>
      <c r="G20" s="63">
        <f t="shared" si="2"/>
        <v>6.4</v>
      </c>
      <c r="H20" s="64" t="str">
        <f t="shared" si="0"/>
        <v/>
      </c>
      <c r="I20" s="65" t="str">
        <f t="shared" si="1"/>
        <v/>
      </c>
    </row>
    <row r="21" spans="2:11" ht="18" customHeight="1">
      <c r="B21" s="66" t="s">
        <v>43</v>
      </c>
      <c r="C21" s="70"/>
      <c r="D21" s="52"/>
      <c r="E21" s="53" t="s">
        <v>99</v>
      </c>
      <c r="F21" s="54">
        <v>2.2000000000000002</v>
      </c>
      <c r="G21" s="55">
        <f t="shared" si="2"/>
        <v>8.6000000000000014</v>
      </c>
      <c r="H21" s="56" t="str">
        <f t="shared" si="0"/>
        <v/>
      </c>
      <c r="I21" s="57" t="str">
        <f t="shared" si="1"/>
        <v/>
      </c>
    </row>
    <row r="22" spans="2:11" ht="18" customHeight="1">
      <c r="B22" s="58" t="s">
        <v>44</v>
      </c>
      <c r="C22" s="68"/>
      <c r="D22" s="69"/>
      <c r="E22" s="61" t="s">
        <v>100</v>
      </c>
      <c r="F22" s="62">
        <v>1</v>
      </c>
      <c r="G22" s="63">
        <f t="shared" si="2"/>
        <v>9.6000000000000014</v>
      </c>
      <c r="H22" s="64" t="str">
        <f t="shared" si="0"/>
        <v/>
      </c>
      <c r="I22" s="65" t="str">
        <f t="shared" si="1"/>
        <v/>
      </c>
      <c r="K22" s="33"/>
    </row>
    <row r="23" spans="2:11" ht="18" customHeight="1">
      <c r="B23" s="66" t="s">
        <v>45</v>
      </c>
      <c r="C23" s="70"/>
      <c r="D23" s="52"/>
      <c r="E23" s="53" t="s">
        <v>101</v>
      </c>
      <c r="F23" s="54">
        <v>3.9</v>
      </c>
      <c r="G23" s="55">
        <f t="shared" si="2"/>
        <v>13.500000000000002</v>
      </c>
      <c r="H23" s="56" t="str">
        <f t="shared" si="0"/>
        <v/>
      </c>
      <c r="I23" s="57" t="str">
        <f t="shared" si="1"/>
        <v/>
      </c>
      <c r="K23" s="39"/>
    </row>
    <row r="24" spans="2:11" ht="32.25" customHeight="1">
      <c r="B24" s="58" t="s">
        <v>46</v>
      </c>
      <c r="C24" s="59"/>
      <c r="D24" s="60"/>
      <c r="E24" s="71" t="s">
        <v>102</v>
      </c>
      <c r="F24" s="62">
        <v>5.8</v>
      </c>
      <c r="G24" s="63">
        <f t="shared" si="2"/>
        <v>19.3</v>
      </c>
      <c r="H24" s="64" t="str">
        <f t="shared" si="0"/>
        <v/>
      </c>
      <c r="I24" s="65" t="str">
        <f t="shared" si="1"/>
        <v/>
      </c>
      <c r="K24" s="39"/>
    </row>
    <row r="25" spans="2:11" ht="18" customHeight="1">
      <c r="B25" s="66" t="s">
        <v>47</v>
      </c>
      <c r="C25" s="51"/>
      <c r="D25" s="67"/>
      <c r="E25" s="53" t="s">
        <v>103</v>
      </c>
      <c r="F25" s="54">
        <v>3.1</v>
      </c>
      <c r="G25" s="55">
        <f t="shared" si="2"/>
        <v>22.400000000000002</v>
      </c>
      <c r="H25" s="56" t="str">
        <f t="shared" si="0"/>
        <v/>
      </c>
      <c r="I25" s="57" t="str">
        <f t="shared" si="1"/>
        <v/>
      </c>
      <c r="K25" s="33"/>
    </row>
    <row r="26" spans="2:11" ht="18" customHeight="1">
      <c r="B26" s="58" t="s">
        <v>48</v>
      </c>
      <c r="C26" s="59"/>
      <c r="D26" s="60"/>
      <c r="E26" s="61" t="s">
        <v>104</v>
      </c>
      <c r="F26" s="62">
        <v>2.1</v>
      </c>
      <c r="G26" s="63">
        <f t="shared" si="2"/>
        <v>24.500000000000004</v>
      </c>
      <c r="H26" s="72" t="str">
        <f t="shared" si="0"/>
        <v/>
      </c>
      <c r="I26" s="73" t="str">
        <f t="shared" si="1"/>
        <v/>
      </c>
      <c r="K26" s="33"/>
    </row>
    <row r="27" spans="2:11" ht="18" customHeight="1">
      <c r="B27" s="74" t="s">
        <v>49</v>
      </c>
      <c r="C27" s="75"/>
      <c r="D27" s="76"/>
      <c r="E27" s="77" t="s">
        <v>105</v>
      </c>
      <c r="F27" s="78">
        <v>3.5</v>
      </c>
      <c r="G27" s="79">
        <f t="shared" si="2"/>
        <v>28.000000000000004</v>
      </c>
      <c r="H27" s="80" t="str">
        <f t="shared" si="0"/>
        <v/>
      </c>
      <c r="I27" s="81" t="str">
        <f t="shared" si="1"/>
        <v/>
      </c>
      <c r="K27" s="33"/>
    </row>
    <row r="28" spans="2:11" ht="18" customHeight="1">
      <c r="B28" s="58" t="s">
        <v>50</v>
      </c>
      <c r="C28" s="59"/>
      <c r="D28" s="60"/>
      <c r="E28" s="61" t="s">
        <v>106</v>
      </c>
      <c r="F28" s="62">
        <v>1.2</v>
      </c>
      <c r="G28" s="63">
        <f t="shared" si="2"/>
        <v>29.200000000000003</v>
      </c>
      <c r="H28" s="64" t="str">
        <f t="shared" si="0"/>
        <v/>
      </c>
      <c r="I28" s="65" t="str">
        <f t="shared" si="1"/>
        <v/>
      </c>
      <c r="K28" s="33"/>
    </row>
    <row r="29" spans="2:11" ht="18" customHeight="1">
      <c r="B29" s="66" t="s">
        <v>51</v>
      </c>
      <c r="C29" s="70"/>
      <c r="D29" s="67"/>
      <c r="E29" s="53" t="s">
        <v>107</v>
      </c>
      <c r="F29" s="54">
        <v>1.6</v>
      </c>
      <c r="G29" s="55">
        <f t="shared" si="2"/>
        <v>30.800000000000004</v>
      </c>
      <c r="H29" s="56" t="str">
        <f t="shared" si="0"/>
        <v/>
      </c>
      <c r="I29" s="57" t="str">
        <f t="shared" si="1"/>
        <v/>
      </c>
      <c r="K29" s="33"/>
    </row>
    <row r="30" spans="2:11" ht="18" customHeight="1">
      <c r="B30" s="58" t="s">
        <v>52</v>
      </c>
      <c r="C30" s="68"/>
      <c r="D30" s="69"/>
      <c r="E30" s="61" t="s">
        <v>108</v>
      </c>
      <c r="F30" s="62">
        <v>2.4</v>
      </c>
      <c r="G30" s="63">
        <f t="shared" si="2"/>
        <v>33.200000000000003</v>
      </c>
      <c r="H30" s="64" t="str">
        <f t="shared" si="0"/>
        <v/>
      </c>
      <c r="I30" s="65" t="str">
        <f t="shared" si="1"/>
        <v/>
      </c>
      <c r="K30" s="33"/>
    </row>
    <row r="31" spans="2:11" ht="18" customHeight="1">
      <c r="B31" s="50" t="s">
        <v>53</v>
      </c>
      <c r="C31" s="51"/>
      <c r="D31" s="67"/>
      <c r="E31" s="53" t="s">
        <v>109</v>
      </c>
      <c r="F31" s="54">
        <v>3.8</v>
      </c>
      <c r="G31" s="55">
        <f t="shared" si="2"/>
        <v>37</v>
      </c>
      <c r="H31" s="82" t="str">
        <f t="shared" si="0"/>
        <v/>
      </c>
      <c r="I31" s="83" t="str">
        <f t="shared" si="1"/>
        <v/>
      </c>
      <c r="K31" s="33"/>
    </row>
    <row r="32" spans="2:11" ht="18" customHeight="1">
      <c r="B32" s="58" t="s">
        <v>54</v>
      </c>
      <c r="C32" s="68"/>
      <c r="D32" s="69"/>
      <c r="E32" s="61" t="s">
        <v>110</v>
      </c>
      <c r="F32" s="62">
        <v>3.1</v>
      </c>
      <c r="G32" s="63">
        <f t="shared" si="2"/>
        <v>40.1</v>
      </c>
      <c r="H32" s="64" t="str">
        <f t="shared" si="0"/>
        <v/>
      </c>
      <c r="I32" s="65" t="str">
        <f t="shared" si="1"/>
        <v/>
      </c>
      <c r="K32" s="33"/>
    </row>
    <row r="33" spans="1:11" ht="18" customHeight="1">
      <c r="B33" s="66" t="s">
        <v>141</v>
      </c>
      <c r="C33" s="51"/>
      <c r="D33" s="67"/>
      <c r="E33" s="53" t="s">
        <v>142</v>
      </c>
      <c r="F33" s="54">
        <v>1.8</v>
      </c>
      <c r="G33" s="55">
        <f t="shared" si="2"/>
        <v>41.9</v>
      </c>
      <c r="H33" s="56"/>
      <c r="I33" s="57"/>
      <c r="K33" s="33"/>
    </row>
    <row r="34" spans="1:11" ht="18" customHeight="1">
      <c r="B34" s="58" t="s">
        <v>143</v>
      </c>
      <c r="C34" s="68"/>
      <c r="D34" s="69"/>
      <c r="E34" s="61" t="s">
        <v>144</v>
      </c>
      <c r="F34" s="62">
        <v>1.2</v>
      </c>
      <c r="G34" s="63">
        <f t="shared" si="2"/>
        <v>43.1</v>
      </c>
      <c r="H34" s="64"/>
      <c r="I34" s="65"/>
      <c r="K34" s="33"/>
    </row>
    <row r="35" spans="1:11" ht="18" customHeight="1">
      <c r="B35" s="66" t="s">
        <v>145</v>
      </c>
      <c r="C35" s="51"/>
      <c r="D35" s="67"/>
      <c r="E35" s="53" t="s">
        <v>146</v>
      </c>
      <c r="F35" s="54">
        <v>3.9</v>
      </c>
      <c r="G35" s="55">
        <f t="shared" si="2"/>
        <v>47</v>
      </c>
      <c r="H35" s="56"/>
      <c r="I35" s="57"/>
      <c r="K35" s="33"/>
    </row>
    <row r="36" spans="1:11" ht="45.75" customHeight="1">
      <c r="B36" s="58" t="s">
        <v>147</v>
      </c>
      <c r="C36" s="68"/>
      <c r="D36" s="60"/>
      <c r="E36" s="71" t="s">
        <v>148</v>
      </c>
      <c r="F36" s="62">
        <v>3.8</v>
      </c>
      <c r="G36" s="63">
        <f t="shared" si="2"/>
        <v>50.8</v>
      </c>
      <c r="H36" s="64" t="str">
        <f t="shared" si="0"/>
        <v/>
      </c>
      <c r="I36" s="65" t="str">
        <f t="shared" si="1"/>
        <v/>
      </c>
      <c r="K36" s="33"/>
    </row>
    <row r="37" spans="1:11" ht="18" customHeight="1">
      <c r="B37" s="50" t="s">
        <v>55</v>
      </c>
      <c r="C37" s="51"/>
      <c r="D37" s="52"/>
      <c r="E37" s="53" t="s">
        <v>56</v>
      </c>
      <c r="F37" s="54">
        <v>7.8</v>
      </c>
      <c r="G37" s="55">
        <f>F37+G36</f>
        <v>58.599999999999994</v>
      </c>
      <c r="H37" s="82" t="str">
        <f t="shared" si="0"/>
        <v/>
      </c>
      <c r="I37" s="83" t="str">
        <f t="shared" si="1"/>
        <v/>
      </c>
      <c r="K37" s="33"/>
    </row>
    <row r="38" spans="1:11" ht="18" customHeight="1">
      <c r="B38" s="58" t="s">
        <v>57</v>
      </c>
      <c r="C38" s="59"/>
      <c r="D38" s="60"/>
      <c r="E38" s="61" t="s">
        <v>150</v>
      </c>
      <c r="F38" s="62">
        <v>2.5</v>
      </c>
      <c r="G38" s="63">
        <f t="shared" si="2"/>
        <v>61.099999999999994</v>
      </c>
      <c r="H38" s="64" t="str">
        <f t="shared" si="0"/>
        <v/>
      </c>
      <c r="I38" s="65" t="str">
        <f t="shared" si="1"/>
        <v/>
      </c>
      <c r="K38" s="33"/>
    </row>
    <row r="39" spans="1:11" ht="18" customHeight="1">
      <c r="B39" s="58" t="s">
        <v>149</v>
      </c>
      <c r="C39" s="59"/>
      <c r="D39" s="60"/>
      <c r="E39" s="61" t="s">
        <v>111</v>
      </c>
      <c r="F39" s="62">
        <v>0.8</v>
      </c>
      <c r="G39" s="63">
        <f t="shared" si="2"/>
        <v>61.899999999999991</v>
      </c>
      <c r="H39" s="64"/>
      <c r="I39" s="65"/>
      <c r="K39" s="33"/>
    </row>
    <row r="40" spans="1:11" ht="18" customHeight="1">
      <c r="B40" s="66" t="s">
        <v>58</v>
      </c>
      <c r="C40" s="51"/>
      <c r="D40" s="52"/>
      <c r="E40" s="53" t="s">
        <v>112</v>
      </c>
      <c r="F40" s="54">
        <v>10.1</v>
      </c>
      <c r="G40" s="55">
        <f>F40+G38</f>
        <v>71.199999999999989</v>
      </c>
      <c r="H40" s="56" t="str">
        <f t="shared" si="0"/>
        <v/>
      </c>
      <c r="I40" s="57" t="str">
        <f t="shared" si="1"/>
        <v/>
      </c>
      <c r="K40" s="33"/>
    </row>
    <row r="41" spans="1:11" ht="18" customHeight="1">
      <c r="B41" s="58" t="s">
        <v>83</v>
      </c>
      <c r="C41" s="68"/>
      <c r="D41" s="60"/>
      <c r="E41" s="61" t="s">
        <v>113</v>
      </c>
      <c r="F41" s="62">
        <v>3.8</v>
      </c>
      <c r="G41" s="63">
        <f t="shared" si="2"/>
        <v>74.999999999999986</v>
      </c>
      <c r="H41" s="64"/>
      <c r="I41" s="65"/>
      <c r="K41" s="33"/>
    </row>
    <row r="42" spans="1:11" ht="18" customHeight="1">
      <c r="B42" s="66" t="s">
        <v>84</v>
      </c>
      <c r="C42" s="51"/>
      <c r="D42" s="52"/>
      <c r="E42" s="53" t="s">
        <v>114</v>
      </c>
      <c r="F42" s="54">
        <v>2</v>
      </c>
      <c r="G42" s="55">
        <f t="shared" si="2"/>
        <v>76.999999999999986</v>
      </c>
      <c r="H42" s="56"/>
      <c r="I42" s="57"/>
      <c r="K42" s="33"/>
    </row>
    <row r="43" spans="1:11" ht="18" customHeight="1">
      <c r="A43" s="40" t="s">
        <v>31</v>
      </c>
      <c r="B43" s="98" t="s">
        <v>59</v>
      </c>
      <c r="C43" s="68"/>
      <c r="D43" s="60"/>
      <c r="E43" s="61" t="s">
        <v>115</v>
      </c>
      <c r="F43" s="62">
        <v>12.6</v>
      </c>
      <c r="G43" s="63">
        <f>F43+G40</f>
        <v>83.799999999999983</v>
      </c>
      <c r="H43" s="64">
        <f t="shared" si="0"/>
        <v>0.26970996732026142</v>
      </c>
      <c r="I43" s="65">
        <f>IF(A43="C",$I$16+(MIN(G43,60)/20+MIN(MAX(G43-60,0),540)/15+MIN(MAX(G43-600,0),400)/11.428+1/120)/24,"")</f>
        <v>0.39979166666666666</v>
      </c>
      <c r="K43" s="33"/>
    </row>
    <row r="44" spans="1:11" ht="18" customHeight="1">
      <c r="B44" s="66" t="s">
        <v>61</v>
      </c>
      <c r="C44" s="51"/>
      <c r="D44" s="52"/>
      <c r="E44" s="53" t="s">
        <v>60</v>
      </c>
      <c r="F44" s="54">
        <v>12.7</v>
      </c>
      <c r="G44" s="55">
        <f t="shared" si="2"/>
        <v>96.499999999999986</v>
      </c>
      <c r="H44" s="56" t="str">
        <f t="shared" si="0"/>
        <v/>
      </c>
      <c r="I44" s="57" t="str">
        <f t="shared" si="1"/>
        <v/>
      </c>
      <c r="K44" s="33"/>
    </row>
    <row r="45" spans="1:11" ht="18" customHeight="1">
      <c r="B45" s="58" t="s">
        <v>62</v>
      </c>
      <c r="C45" s="68"/>
      <c r="D45" s="60"/>
      <c r="E45" s="61" t="s">
        <v>116</v>
      </c>
      <c r="F45" s="62">
        <v>6.6</v>
      </c>
      <c r="G45" s="63">
        <f>F45+G44</f>
        <v>103.09999999999998</v>
      </c>
      <c r="H45" s="64" t="str">
        <f t="shared" si="0"/>
        <v/>
      </c>
      <c r="I45" s="65" t="str">
        <f t="shared" si="1"/>
        <v/>
      </c>
      <c r="K45" s="33"/>
    </row>
    <row r="46" spans="1:11" ht="18" customHeight="1">
      <c r="B46" s="66" t="s">
        <v>63</v>
      </c>
      <c r="C46" s="51"/>
      <c r="D46" s="52"/>
      <c r="E46" s="53" t="s">
        <v>64</v>
      </c>
      <c r="F46" s="54">
        <v>4.4000000000000004</v>
      </c>
      <c r="G46" s="55">
        <f t="shared" ref="G46:G51" si="3">F46+G45</f>
        <v>107.49999999999999</v>
      </c>
      <c r="H46" s="56" t="str">
        <f t="shared" si="0"/>
        <v/>
      </c>
      <c r="I46" s="57" t="str">
        <f t="shared" si="1"/>
        <v/>
      </c>
      <c r="K46" s="33"/>
    </row>
    <row r="47" spans="1:11" ht="18" customHeight="1">
      <c r="B47" s="58" t="s">
        <v>78</v>
      </c>
      <c r="C47" s="68"/>
      <c r="D47" s="69"/>
      <c r="E47" s="61" t="s">
        <v>117</v>
      </c>
      <c r="F47" s="62">
        <v>2</v>
      </c>
      <c r="G47" s="63">
        <f t="shared" si="3"/>
        <v>109.49999999999999</v>
      </c>
      <c r="H47" s="64" t="str">
        <f t="shared" si="0"/>
        <v/>
      </c>
      <c r="I47" s="65" t="str">
        <f t="shared" si="1"/>
        <v/>
      </c>
      <c r="K47" s="33"/>
    </row>
    <row r="48" spans="1:11" ht="18" customHeight="1">
      <c r="B48" s="66" t="s">
        <v>65</v>
      </c>
      <c r="C48" s="51"/>
      <c r="D48" s="67"/>
      <c r="E48" s="53" t="s">
        <v>118</v>
      </c>
      <c r="F48" s="54">
        <v>2</v>
      </c>
      <c r="G48" s="55">
        <f t="shared" si="3"/>
        <v>111.49999999999999</v>
      </c>
      <c r="H48" s="56" t="str">
        <f t="shared" si="0"/>
        <v/>
      </c>
      <c r="I48" s="57" t="str">
        <f t="shared" si="1"/>
        <v/>
      </c>
      <c r="K48" s="33"/>
    </row>
    <row r="49" spans="1:11" ht="18" customHeight="1">
      <c r="B49" s="58" t="s">
        <v>81</v>
      </c>
      <c r="C49" s="68"/>
      <c r="D49" s="69"/>
      <c r="E49" s="61" t="s">
        <v>151</v>
      </c>
      <c r="F49" s="62">
        <v>2.2000000000000002</v>
      </c>
      <c r="G49" s="63">
        <f t="shared" si="3"/>
        <v>113.69999999999999</v>
      </c>
      <c r="H49" s="84"/>
      <c r="I49" s="85"/>
      <c r="K49" s="33"/>
    </row>
    <row r="50" spans="1:11" ht="18" customHeight="1">
      <c r="B50" s="66" t="s">
        <v>82</v>
      </c>
      <c r="C50" s="51"/>
      <c r="D50" s="67"/>
      <c r="E50" s="53" t="s">
        <v>152</v>
      </c>
      <c r="F50" s="54">
        <v>6.3</v>
      </c>
      <c r="G50" s="55">
        <f t="shared" si="3"/>
        <v>119.99999999999999</v>
      </c>
      <c r="H50" s="56"/>
      <c r="I50" s="57"/>
      <c r="K50" s="33"/>
    </row>
    <row r="51" spans="1:11" ht="47.25" customHeight="1">
      <c r="B51" s="58" t="s">
        <v>90</v>
      </c>
      <c r="C51" s="68"/>
      <c r="D51" s="60"/>
      <c r="E51" s="71" t="s">
        <v>153</v>
      </c>
      <c r="F51" s="62">
        <v>5.6</v>
      </c>
      <c r="G51" s="63">
        <f t="shared" si="3"/>
        <v>125.59999999999998</v>
      </c>
      <c r="H51" s="72" t="str">
        <f t="shared" si="0"/>
        <v/>
      </c>
      <c r="I51" s="73" t="str">
        <f t="shared" si="1"/>
        <v/>
      </c>
      <c r="K51" s="33"/>
    </row>
    <row r="52" spans="1:11" ht="18" customHeight="1">
      <c r="B52" s="50" t="s">
        <v>67</v>
      </c>
      <c r="C52" s="51"/>
      <c r="D52" s="52"/>
      <c r="E52" s="53" t="s">
        <v>119</v>
      </c>
      <c r="F52" s="54">
        <v>2.2999999999999998</v>
      </c>
      <c r="G52" s="55">
        <f t="shared" si="2"/>
        <v>127.89999999999998</v>
      </c>
      <c r="H52" s="86" t="str">
        <f>IF(A52="C",$H$13+(MIN(G52,200)/34+MIN(MAX(G52-200,0),200)/32+MIN(MAX(G52-400,0),200)/30+MIN(MAX(G52-600,0),400)/28+1/120)/24,"")</f>
        <v/>
      </c>
      <c r="I52" s="87" t="str">
        <f>IF(A52="C",$H$13+(MIN(G52,60)/20+MIN(MAX(G52-60,0),540)/15+MIN(MAX(G52-600,0),400)/11.428+1/120)/24,"")</f>
        <v/>
      </c>
      <c r="K52" s="33"/>
    </row>
    <row r="53" spans="1:11" ht="18" customHeight="1">
      <c r="A53" s="40" t="s">
        <v>31</v>
      </c>
      <c r="B53" s="96" t="s">
        <v>66</v>
      </c>
      <c r="C53" s="68"/>
      <c r="D53" s="60"/>
      <c r="E53" s="61" t="s">
        <v>86</v>
      </c>
      <c r="F53" s="62">
        <v>8.3000000000000007</v>
      </c>
      <c r="G53" s="63">
        <f t="shared" si="2"/>
        <v>136.19999999999999</v>
      </c>
      <c r="H53" s="48">
        <f>IF(A53="C",$H$13+(MIN(G53,200)/34+MIN(MAX(G53-200,0),200)/32+MIN(MAX(G53-400,0),200)/30+MIN(MAX(G53-600,0),400)/28+1/120)/24,"")</f>
        <v>0.33392565359477122</v>
      </c>
      <c r="I53" s="49">
        <f>IF(A53="C",$H$13+(MIN(G53,60)/20+MIN(MAX(G53-60,0),540)/15+MIN(MAX(G53-600,0),400)/11.428+1/120)/24,"")</f>
        <v>0.50368055555555546</v>
      </c>
      <c r="K53" s="33"/>
    </row>
    <row r="54" spans="1:11" ht="18" customHeight="1">
      <c r="B54" s="50" t="s">
        <v>85</v>
      </c>
      <c r="C54" s="51"/>
      <c r="D54" s="52"/>
      <c r="E54" s="53" t="s">
        <v>120</v>
      </c>
      <c r="F54" s="54">
        <v>3.9</v>
      </c>
      <c r="G54" s="55">
        <f t="shared" si="2"/>
        <v>140.1</v>
      </c>
      <c r="H54" s="86"/>
      <c r="I54" s="87"/>
      <c r="K54" s="33"/>
    </row>
    <row r="55" spans="1:11" ht="18" customHeight="1">
      <c r="B55" s="88" t="s">
        <v>137</v>
      </c>
      <c r="C55" s="68"/>
      <c r="D55" s="60"/>
      <c r="E55" s="61" t="s">
        <v>121</v>
      </c>
      <c r="F55" s="62">
        <v>7.3</v>
      </c>
      <c r="G55" s="63">
        <f>F55+G53</f>
        <v>143.5</v>
      </c>
      <c r="H55" s="48" t="str">
        <f>IF(A55="C",$H$13+(MIN(G55,200)/34+MIN(MAX(G55-200,0),200)/32+MIN(MAX(G55-400,0),200)/30+MIN(MAX(G55-600,0),400)/28+1/120)/24,"")</f>
        <v/>
      </c>
      <c r="I55" s="49" t="str">
        <f>IF(A55="C",$H$13+(MIN(G55,60)/20+MIN(MAX(G55-60,0),540)/15+MIN(MAX(G55-600,0),400)/11.428+1/120)/24,"")</f>
        <v/>
      </c>
      <c r="K55" s="33"/>
    </row>
    <row r="56" spans="1:11" ht="18" customHeight="1">
      <c r="B56" s="50" t="s">
        <v>138</v>
      </c>
      <c r="C56" s="51"/>
      <c r="D56" s="52"/>
      <c r="E56" s="53" t="s">
        <v>122</v>
      </c>
      <c r="F56" s="54">
        <v>7.1</v>
      </c>
      <c r="G56" s="55">
        <f t="shared" si="2"/>
        <v>150.6</v>
      </c>
      <c r="H56" s="86" t="str">
        <f>IF(A56="C",$H$13+(MIN(G56,200)/34+MIN(MAX(G56-200,0),200)/32+MIN(MAX(G56-400,0),200)/30+MIN(MAX(G56-600,0),400)/28+1/120)/24,"")</f>
        <v/>
      </c>
      <c r="I56" s="87" t="str">
        <f>IF(A56="C",$H$13+(MIN(G56,60)/20+MIN(MAX(G56-60,0),540)/15+MIN(MAX(G56-600,0),400)/11.428+1/120)/24,"")</f>
        <v/>
      </c>
      <c r="K56" s="33"/>
    </row>
    <row r="57" spans="1:11" ht="18" customHeight="1">
      <c r="B57" s="88" t="s">
        <v>87</v>
      </c>
      <c r="C57" s="68"/>
      <c r="D57" s="60"/>
      <c r="E57" s="61" t="s">
        <v>123</v>
      </c>
      <c r="F57" s="62">
        <v>14.3</v>
      </c>
      <c r="G57" s="63">
        <f t="shared" si="2"/>
        <v>164.9</v>
      </c>
      <c r="H57" s="48"/>
      <c r="I57" s="49"/>
      <c r="K57" s="33"/>
    </row>
    <row r="58" spans="1:11" ht="18" customHeight="1">
      <c r="A58" s="40" t="s">
        <v>31</v>
      </c>
      <c r="B58" s="95" t="s">
        <v>136</v>
      </c>
      <c r="C58" s="70" t="s">
        <v>41</v>
      </c>
      <c r="D58" s="52"/>
      <c r="E58" s="53" t="s">
        <v>124</v>
      </c>
      <c r="F58" s="54">
        <v>0.8</v>
      </c>
      <c r="G58" s="55">
        <f t="shared" si="2"/>
        <v>165.70000000000002</v>
      </c>
      <c r="H58" s="86">
        <f>IF(A58="C",$H$13+(MIN(G58,200)/34+MIN(MAX(G58-200,0),200)/32+MIN(MAX(G58-400,0),200)/30+MIN(MAX(G58-600,0),400)/28+1/120)/24,"")</f>
        <v>0.37007761437908498</v>
      </c>
      <c r="I58" s="87">
        <f>IF(A58="C",$H$13+(MIN(G58,60)/20+MIN(MAX(G58-60,0),540)/15+MIN(MAX(G58-600,0),400)/11.428+1/120)/24,"")</f>
        <v>0.58562499999999995</v>
      </c>
      <c r="K58" s="33"/>
    </row>
    <row r="59" spans="1:11" ht="18" customHeight="1">
      <c r="B59" s="88" t="s">
        <v>88</v>
      </c>
      <c r="C59" s="59"/>
      <c r="D59" s="60"/>
      <c r="E59" s="61" t="s">
        <v>125</v>
      </c>
      <c r="F59" s="62">
        <v>3.1</v>
      </c>
      <c r="G59" s="63">
        <f>F59+G58</f>
        <v>168.8</v>
      </c>
      <c r="H59" s="48"/>
      <c r="I59" s="49"/>
      <c r="K59" s="33"/>
    </row>
    <row r="60" spans="1:11" ht="18" customHeight="1">
      <c r="B60" s="50" t="s">
        <v>68</v>
      </c>
      <c r="C60" s="51"/>
      <c r="D60" s="52"/>
      <c r="E60" s="53" t="s">
        <v>126</v>
      </c>
      <c r="F60" s="54">
        <v>3.8</v>
      </c>
      <c r="G60" s="55">
        <f t="shared" si="2"/>
        <v>172.60000000000002</v>
      </c>
      <c r="H60" s="86" t="str">
        <f>IF(A60="C",$H$13+(MIN(G60,200)/34+MIN(MAX(G60-200,0),200)/32+MIN(MAX(G60-400,0),200)/30+MIN(MAX(G60-600,0),400)/28+1/120)/24,"")</f>
        <v/>
      </c>
      <c r="I60" s="87" t="str">
        <f>IF(A60="C",$H$13+(MIN(G60,60)/20+MIN(MAX(G60-60,0),540)/15+MIN(MAX(G60-600,0),400)/11.428+1/120)/24,"")</f>
        <v/>
      </c>
      <c r="K60" s="33"/>
    </row>
    <row r="61" spans="1:11" ht="18" customHeight="1">
      <c r="B61" s="88" t="s">
        <v>69</v>
      </c>
      <c r="C61" s="68"/>
      <c r="D61" s="60"/>
      <c r="E61" s="61" t="s">
        <v>77</v>
      </c>
      <c r="F61" s="62">
        <v>19.899999999999999</v>
      </c>
      <c r="G61" s="63">
        <f>F61+G60</f>
        <v>192.50000000000003</v>
      </c>
      <c r="H61" s="48" t="str">
        <f>IF(A61="C",$H$13+(MIN(G61,200)/34+MIN(MAX(G61-200,0),200)/32+MIN(MAX(G61-400,0),200)/30+MIN(MAX(G61-600,0),400)/28+1/120)/24,"")</f>
        <v/>
      </c>
      <c r="I61" s="49" t="str">
        <f>IF(A61="C",$H$13+(MIN(G61,60)/20+MIN(MAX(G61-60,0),540)/15+MIN(MAX(G61-600,0),400)/11.428+1/120)/24,"")</f>
        <v/>
      </c>
    </row>
    <row r="62" spans="1:11" ht="18" customHeight="1">
      <c r="B62" s="50" t="s">
        <v>70</v>
      </c>
      <c r="C62" s="51"/>
      <c r="D62" s="52"/>
      <c r="E62" s="53" t="s">
        <v>154</v>
      </c>
      <c r="F62" s="54">
        <v>11.8</v>
      </c>
      <c r="G62" s="55">
        <f t="shared" si="2"/>
        <v>204.30000000000004</v>
      </c>
      <c r="H62" s="86" t="str">
        <f>IF(A62="C",$H$13+(MIN(G62,200)/34+MIN(MAX(G62-200,0),200)/32+MIN(MAX(G62-400,0),200)/30+MIN(MAX(G62-600,0),400)/28+1/120)/24,"")</f>
        <v/>
      </c>
      <c r="I62" s="87" t="str">
        <f>IF(A62="C",$H$13+(MIN(G62,60)/20+MIN(MAX(G62-60,0),540)/15+MIN(MAX(G62-600,0),400)/11.428+1/120)/24,"")</f>
        <v/>
      </c>
    </row>
    <row r="63" spans="1:11" ht="18" customHeight="1">
      <c r="B63" s="88" t="s">
        <v>89</v>
      </c>
      <c r="C63" s="68"/>
      <c r="D63" s="60"/>
      <c r="E63" s="61" t="s">
        <v>127</v>
      </c>
      <c r="F63" s="62">
        <v>8.1</v>
      </c>
      <c r="G63" s="63">
        <f t="shared" si="2"/>
        <v>212.40000000000003</v>
      </c>
      <c r="H63" s="48"/>
      <c r="I63" s="49"/>
    </row>
    <row r="64" spans="1:11" ht="18" customHeight="1">
      <c r="B64" s="50" t="s">
        <v>91</v>
      </c>
      <c r="C64" s="51"/>
      <c r="D64" s="52"/>
      <c r="E64" s="53" t="s">
        <v>155</v>
      </c>
      <c r="F64" s="54">
        <v>4</v>
      </c>
      <c r="G64" s="55">
        <f t="shared" si="2"/>
        <v>216.40000000000003</v>
      </c>
      <c r="H64" s="86"/>
      <c r="I64" s="87"/>
    </row>
    <row r="65" spans="1:9" ht="18" customHeight="1">
      <c r="B65" s="88" t="s">
        <v>71</v>
      </c>
      <c r="C65" s="68"/>
      <c r="D65" s="60"/>
      <c r="E65" s="61" t="s">
        <v>156</v>
      </c>
      <c r="F65" s="62">
        <v>10.8</v>
      </c>
      <c r="G65" s="63">
        <f t="shared" si="2"/>
        <v>227.20000000000005</v>
      </c>
      <c r="H65" s="48" t="str">
        <f>IF(A65="C",$H$13+(MIN(G65,200)/34+MIN(MAX(G65-200,0),200)/32+MIN(MAX(G65-400,0),200)/30+MIN(MAX(G65-600,0),400)/28+1/120)/24,"")</f>
        <v/>
      </c>
      <c r="I65" s="49" t="str">
        <f>IF(A65="C",$H$13+(MIN(G65,60)/20+MIN(MAX(G65-60,0),540)/15+MIN(MAX(G65-600,0),400)/11.428+1/120)/24,"")</f>
        <v/>
      </c>
    </row>
    <row r="66" spans="1:9" ht="18" customHeight="1">
      <c r="B66" s="50" t="s">
        <v>92</v>
      </c>
      <c r="C66" s="51"/>
      <c r="D66" s="52"/>
      <c r="E66" s="53" t="s">
        <v>128</v>
      </c>
      <c r="F66" s="54">
        <v>2.9</v>
      </c>
      <c r="G66" s="55">
        <f t="shared" si="2"/>
        <v>230.10000000000005</v>
      </c>
      <c r="H66" s="86"/>
      <c r="I66" s="87"/>
    </row>
    <row r="67" spans="1:9" ht="28.5">
      <c r="A67" s="40" t="s">
        <v>31</v>
      </c>
      <c r="B67" s="96" t="s">
        <v>72</v>
      </c>
      <c r="C67" s="68"/>
      <c r="D67" s="60"/>
      <c r="E67" s="71" t="s">
        <v>157</v>
      </c>
      <c r="F67" s="62">
        <v>14.7</v>
      </c>
      <c r="G67" s="63">
        <f t="shared" si="2"/>
        <v>244.80000000000004</v>
      </c>
      <c r="H67" s="48">
        <f>IF(A67="C",$H$13+(MIN(G67,200)/34+MIN(MAX(G67-200,0),200)/32+MIN(MAX(G67-400,0),200)/30+MIN(MAX(G67-600,0),400)/28+1/120)/24,"")</f>
        <v>0.47044526143790855</v>
      </c>
      <c r="I67" s="49">
        <f>IF(A67="C",$H$13+(MIN(G67,60)/20+MIN(MAX(G67-60,0),540)/15+MIN(MAX(G67-600,0),400)/11.428+1/120)/24,"")</f>
        <v>0.80534722222222221</v>
      </c>
    </row>
    <row r="68" spans="1:9" ht="18" customHeight="1">
      <c r="B68" s="50" t="s">
        <v>75</v>
      </c>
      <c r="C68" s="51"/>
      <c r="D68" s="52"/>
      <c r="E68" s="53" t="s">
        <v>158</v>
      </c>
      <c r="F68" s="54">
        <v>11</v>
      </c>
      <c r="G68" s="55">
        <f t="shared" si="2"/>
        <v>255.80000000000004</v>
      </c>
      <c r="H68" s="86" t="str">
        <f>IF(A68="C",$H$13+(MIN(G68,200)/34+MIN(MAX(G68-200,0),200)/32+MIN(MAX(G68-400,0),200)/30+MIN(MAX(G68-600,0),400)/28+1/120)/24,"")</f>
        <v/>
      </c>
      <c r="I68" s="87" t="str">
        <f>IF(A68="C",$H$13+(MIN(G68,60)/20+MIN(MAX(G68-60,0),540)/15+MIN(MAX(G68-600,0),400)/11.428+1/120)/24,"")</f>
        <v/>
      </c>
    </row>
    <row r="69" spans="1:9" ht="18" customHeight="1">
      <c r="B69" s="88" t="s">
        <v>73</v>
      </c>
      <c r="C69" s="68"/>
      <c r="D69" s="60"/>
      <c r="E69" s="61" t="s">
        <v>159</v>
      </c>
      <c r="F69" s="62">
        <v>1.1000000000000001</v>
      </c>
      <c r="G69" s="63">
        <f t="shared" si="2"/>
        <v>256.90000000000003</v>
      </c>
      <c r="H69" s="48" t="str">
        <f>IF(A69="C",$H$13+(MIN(G69,200)/34+MIN(MAX(G69-200,0),200)/32+MIN(MAX(G69-400,0),200)/30+MIN(MAX(G69-600,0),400)/28+1/120)/24,"")</f>
        <v/>
      </c>
      <c r="I69" s="49" t="str">
        <f>IF(A69="C",$H$13+(MIN(G69,60)/20+MIN(MAX(G69-60,0),540)/15+MIN(MAX(G69-600,0),400)/11.428+1/120)/24,"")</f>
        <v/>
      </c>
    </row>
    <row r="70" spans="1:9" ht="18" customHeight="1">
      <c r="B70" s="50" t="s">
        <v>93</v>
      </c>
      <c r="C70" s="51"/>
      <c r="D70" s="52"/>
      <c r="E70" s="53" t="s">
        <v>129</v>
      </c>
      <c r="F70" s="54">
        <v>1.5</v>
      </c>
      <c r="G70" s="55">
        <f t="shared" si="2"/>
        <v>258.40000000000003</v>
      </c>
      <c r="H70" s="86"/>
      <c r="I70" s="87"/>
    </row>
    <row r="71" spans="1:9" ht="18" customHeight="1">
      <c r="B71" s="88" t="s">
        <v>74</v>
      </c>
      <c r="C71" s="68"/>
      <c r="D71" s="60"/>
      <c r="E71" s="61" t="s">
        <v>76</v>
      </c>
      <c r="F71" s="62">
        <v>1.3</v>
      </c>
      <c r="G71" s="63">
        <f t="shared" si="2"/>
        <v>259.70000000000005</v>
      </c>
      <c r="H71" s="48" t="str">
        <f>IF(A71="C",$H$13+(MIN(G71,200)/34+MIN(MAX(G71-200,0),200)/32+MIN(MAX(G71-400,0),200)/30+MIN(MAX(G71-600,0),400)/28+1/120)/24,"")</f>
        <v/>
      </c>
      <c r="I71" s="49" t="str">
        <f>IF(A71="C",$H$13+(MIN(G71,60)/20+MIN(MAX(G71-60,0),540)/15+MIN(MAX(G71-600,0),400)/11.428+1/120)/24,"")</f>
        <v/>
      </c>
    </row>
    <row r="72" spans="1:9" ht="18" customHeight="1">
      <c r="B72" s="50" t="s">
        <v>0</v>
      </c>
      <c r="C72" s="51"/>
      <c r="D72" s="52"/>
      <c r="E72" s="53" t="s">
        <v>130</v>
      </c>
      <c r="F72" s="54">
        <v>6.3</v>
      </c>
      <c r="G72" s="55">
        <f t="shared" si="2"/>
        <v>266.00000000000006</v>
      </c>
      <c r="H72" s="86" t="str">
        <f>IF(A72="C",$H$13+(MIN(G72,200)/34+MIN(MAX(G72-200,0),200)/32+MIN(MAX(G72-400,0),200)/30+MIN(MAX(G72-600,0),400)/28+1/120)/24,"")</f>
        <v/>
      </c>
      <c r="I72" s="87" t="str">
        <f>IF(A72="C",$H$13+(MIN(G72,60)/20+MIN(MAX(G72-60,0),540)/15+MIN(MAX(G72-600,0),400)/11.428+1/120)/24,"")</f>
        <v/>
      </c>
    </row>
    <row r="73" spans="1:9" ht="18" customHeight="1">
      <c r="B73" s="88" t="s">
        <v>1</v>
      </c>
      <c r="C73" s="68"/>
      <c r="D73" s="60"/>
      <c r="E73" s="61" t="s">
        <v>131</v>
      </c>
      <c r="F73" s="62">
        <v>18.899999999999999</v>
      </c>
      <c r="G73" s="63">
        <f t="shared" si="2"/>
        <v>284.90000000000003</v>
      </c>
      <c r="H73" s="48" t="str">
        <f>IF(A73="C",$H$13+(MIN(G73,200)/34+MIN(MAX(G73-200,0),200)/32+MIN(MAX(G73-400,0),200)/30+MIN(MAX(G73-600,0),400)/28+1/120)/24,"")</f>
        <v/>
      </c>
      <c r="I73" s="49" t="str">
        <f>IF(A73="C",$H$13+(MIN(G73,60)/20+MIN(MAX(G73-60,0),540)/15+MIN(MAX(G73-600,0),400)/11.428+1/120)/24,"")</f>
        <v/>
      </c>
    </row>
    <row r="74" spans="1:9" ht="18" customHeight="1">
      <c r="B74" s="50" t="s">
        <v>2</v>
      </c>
      <c r="C74" s="51"/>
      <c r="D74" s="52"/>
      <c r="E74" s="53" t="s">
        <v>132</v>
      </c>
      <c r="F74" s="54">
        <v>7.7</v>
      </c>
      <c r="G74" s="55">
        <f t="shared" si="2"/>
        <v>292.60000000000002</v>
      </c>
      <c r="H74" s="86" t="str">
        <f>IF(A74="C",$H$13+(MIN(G74,200)/34+MIN(MAX(G74-200,0),200)/32+MIN(MAX(G74-400,0),200)/30+MIN(MAX(G74-600,0),400)/28+1/120)/24,"")</f>
        <v/>
      </c>
      <c r="I74" s="87" t="str">
        <f>IF(A74="C",$H$13+(MIN(G74,60)/20+MIN(MAX(G74-60,0),540)/15+MIN(MAX(G74-600,0),400)/11.428+1/120)/24,"")</f>
        <v/>
      </c>
    </row>
    <row r="75" spans="1:9" ht="18" customHeight="1">
      <c r="B75" s="88" t="s">
        <v>94</v>
      </c>
      <c r="C75" s="68"/>
      <c r="D75" s="60"/>
      <c r="E75" s="61" t="s">
        <v>133</v>
      </c>
      <c r="F75" s="62">
        <v>3.5</v>
      </c>
      <c r="G75" s="63">
        <f t="shared" si="2"/>
        <v>296.10000000000002</v>
      </c>
      <c r="H75" s="48"/>
      <c r="I75" s="49"/>
    </row>
    <row r="76" spans="1:9" ht="18" customHeight="1">
      <c r="B76" s="50" t="s">
        <v>39</v>
      </c>
      <c r="C76" s="70" t="s">
        <v>41</v>
      </c>
      <c r="D76" s="52"/>
      <c r="E76" s="53" t="s">
        <v>134</v>
      </c>
      <c r="F76" s="54">
        <v>3.5</v>
      </c>
      <c r="G76" s="55">
        <f t="shared" si="2"/>
        <v>299.60000000000002</v>
      </c>
      <c r="H76" s="86" t="str">
        <f>IF(A76="C",$H$13+(MIN(G76,200)/34+MIN(MAX(G76-200,0),200)/32+MIN(MAX(G76-400,0),200)/30+MIN(MAX(G76-600,0),400)/28+1/120)/24,"")</f>
        <v/>
      </c>
      <c r="I76" s="87" t="str">
        <f>IF(A76="C",$H$13+(MIN(G76,60)/20+MIN(MAX(G76-60,0),540)/15+MIN(MAX(G76-600,0),400)/11.428+1/120)/24,"")</f>
        <v/>
      </c>
    </row>
    <row r="77" spans="1:9" ht="18" customHeight="1" thickBot="1">
      <c r="A77" s="40" t="s">
        <v>31</v>
      </c>
      <c r="B77" s="99" t="s">
        <v>135</v>
      </c>
      <c r="C77" s="89"/>
      <c r="D77" s="90"/>
      <c r="E77" s="91" t="s">
        <v>95</v>
      </c>
      <c r="F77" s="92">
        <v>1.2</v>
      </c>
      <c r="G77" s="93">
        <f t="shared" si="2"/>
        <v>300.8</v>
      </c>
      <c r="H77" s="94">
        <f>IF(A77="C",$H$13+(MIN(G77,200)/34+MIN(MAX(G77-200,0),200)/32+MIN(MAX(G77-400,0),200)/30+MIN(MAX(G77-600,0),400)/28+1/120)/24,"")</f>
        <v>0.54336192810457518</v>
      </c>
      <c r="I77" s="103" t="s">
        <v>160</v>
      </c>
    </row>
  </sheetData>
  <mergeCells count="12">
    <mergeCell ref="B14:B15"/>
    <mergeCell ref="C14:D14"/>
    <mergeCell ref="C9:E9"/>
    <mergeCell ref="C13:E13"/>
    <mergeCell ref="E11:E12"/>
    <mergeCell ref="C10:E10"/>
    <mergeCell ref="C7:E7"/>
    <mergeCell ref="H7:I7"/>
    <mergeCell ref="G9:I9"/>
    <mergeCell ref="G12:I12"/>
    <mergeCell ref="H13:I13"/>
    <mergeCell ref="G10:I10"/>
  </mergeCells>
  <phoneticPr fontId="0" type="noConversion"/>
  <pageMargins left="0.19685039370078741" right="0.19685039370078741" top="0.48" bottom="0.39370078740157483" header="0.45" footer="0.51181102362204722"/>
  <pageSetup paperSize="9" scale="91" fitToHeight="0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BRM 300 km n°2016 IF 07</vt:lpstr>
      <vt:lpstr>'BRM 300 km n°2016 IF 07'!Zone_d_impression</vt:lpstr>
    </vt:vector>
  </TitlesOfParts>
  <Company>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Porte</dc:creator>
  <cp:lastModifiedBy>Armand david</cp:lastModifiedBy>
  <cp:lastPrinted>2018-05-04T17:52:33Z</cp:lastPrinted>
  <dcterms:created xsi:type="dcterms:W3CDTF">2004-11-26T05:13:13Z</dcterms:created>
  <dcterms:modified xsi:type="dcterms:W3CDTF">2018-10-26T17:40:20Z</dcterms:modified>
</cp:coreProperties>
</file>