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nocent/Desktop/DOSSIER ACP/ACP - BRM FRANCE/PARCOURS 2013-2022/IF/"/>
    </mc:Choice>
  </mc:AlternateContent>
  <xr:revisionPtr revIDLastSave="0" documentId="13_ncr:1_{D3C78649-3297-C740-8014-4807E9C0B0A3}" xr6:coauthVersionLast="36" xr6:coauthVersionMax="47" xr10:uidLastSave="{00000000-0000-0000-0000-000000000000}"/>
  <bookViews>
    <workbookView xWindow="2060" yWindow="700" windowWidth="25420" windowHeight="16300" xr2:uid="{3C15538F-8672-4C54-A602-8F184A88B01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H34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G71" i="1"/>
  <c r="G72" i="1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2" i="1"/>
  <c r="I43" i="1"/>
  <c r="H23" i="1"/>
  <c r="H24" i="1"/>
  <c r="H25" i="1"/>
  <c r="H26" i="1"/>
  <c r="H27" i="1"/>
  <c r="H28" i="1"/>
  <c r="H29" i="1"/>
  <c r="H30" i="1"/>
  <c r="H31" i="1"/>
  <c r="H32" i="1"/>
  <c r="H33" i="1"/>
  <c r="H36" i="1"/>
  <c r="H37" i="1"/>
  <c r="H38" i="1"/>
  <c r="H39" i="1"/>
  <c r="H40" i="1"/>
  <c r="H41" i="1"/>
  <c r="H42" i="1"/>
  <c r="H43" i="1"/>
  <c r="H44" i="1"/>
  <c r="H22" i="1"/>
  <c r="I22" i="1"/>
  <c r="H21" i="1"/>
  <c r="I21" i="1" s="1"/>
  <c r="G37" i="1" l="1"/>
  <c r="G38" i="1" s="1"/>
  <c r="G39" i="1" s="1"/>
  <c r="G40" i="1" s="1"/>
  <c r="G41" i="1" s="1"/>
  <c r="G42" i="1" s="1"/>
  <c r="G43" i="1" s="1"/>
  <c r="G44" i="1" s="1"/>
  <c r="G45" i="1" l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l="1"/>
  <c r="G61" i="1" s="1"/>
  <c r="G62" i="1" s="1"/>
  <c r="G63" i="1" s="1"/>
  <c r="G64" i="1" s="1"/>
  <c r="G65" i="1" l="1"/>
  <c r="G66" i="1" s="1"/>
  <c r="G67" i="1" s="1"/>
  <c r="G68" i="1" s="1"/>
  <c r="G69" i="1" s="1"/>
  <c r="G70" i="1" s="1"/>
  <c r="G73" i="1" s="1"/>
  <c r="G74" i="1" s="1"/>
  <c r="G75" i="1" s="1"/>
  <c r="G76" i="1" s="1"/>
</calcChain>
</file>

<file path=xl/sharedStrings.xml><?xml version="1.0" encoding="utf-8"?>
<sst xmlns="http://schemas.openxmlformats.org/spreadsheetml/2006/main" count="161" uniqueCount="139">
  <si>
    <r>
      <t>A</t>
    </r>
    <r>
      <rPr>
        <b/>
        <sz val="18"/>
        <color rgb="FF000080"/>
        <rFont val="Arial"/>
        <family val="2"/>
      </rPr>
      <t>UDAX</t>
    </r>
    <r>
      <rPr>
        <b/>
        <sz val="18"/>
        <color rgb="FFFF0000"/>
        <rFont val="Arial"/>
        <family val="2"/>
      </rPr>
      <t xml:space="preserve"> C</t>
    </r>
    <r>
      <rPr>
        <b/>
        <sz val="18"/>
        <color rgb="FF000080"/>
        <rFont val="Arial"/>
        <family val="2"/>
      </rPr>
      <t>LUB</t>
    </r>
    <r>
      <rPr>
        <b/>
        <sz val="18"/>
        <color rgb="FFFF0000"/>
        <rFont val="Arial"/>
        <family val="2"/>
      </rPr>
      <t xml:space="preserve"> P</t>
    </r>
    <r>
      <rPr>
        <b/>
        <sz val="18"/>
        <color rgb="FF000080"/>
        <rFont val="Arial"/>
        <family val="2"/>
      </rPr>
      <t>ARISIEN</t>
    </r>
  </si>
  <si>
    <t>RANDONNEURS FRANÇAIS</t>
  </si>
  <si>
    <t>RANDONNEURS EUROPEENS</t>
  </si>
  <si>
    <t>RANDONNEURS MONDIAUX</t>
  </si>
  <si>
    <t>N° homologation :</t>
  </si>
  <si>
    <t xml:space="preserve">Société organisatrice : </t>
  </si>
  <si>
    <t>Code ACP :</t>
  </si>
  <si>
    <t>Nom du responsable :</t>
  </si>
  <si>
    <t>Ligue :</t>
  </si>
  <si>
    <t>Adresse du responsable :</t>
  </si>
  <si>
    <t>Brevet de</t>
  </si>
  <si>
    <t>Date :</t>
  </si>
  <si>
    <t xml:space="preserve">Lieu de départ : </t>
  </si>
  <si>
    <t>Heure de départ :</t>
  </si>
  <si>
    <t>LOCALITES</t>
  </si>
  <si>
    <t>Numéro de route</t>
  </si>
  <si>
    <t>KM</t>
  </si>
  <si>
    <t>CONTROLES</t>
  </si>
  <si>
    <t>PARTIEL</t>
  </si>
  <si>
    <t>TOTAL</t>
  </si>
  <si>
    <t>Ouverture</t>
  </si>
  <si>
    <t>Fermeture</t>
  </si>
  <si>
    <t>Tél :</t>
  </si>
  <si>
    <t>Mail :</t>
  </si>
  <si>
    <t>Michelin</t>
  </si>
  <si>
    <t>n°</t>
  </si>
  <si>
    <t>Pli</t>
  </si>
  <si>
    <t>&lt;&lt;&lt; Entrez votre code club ACP (6 caractères)</t>
  </si>
  <si>
    <t>&lt;&lt;&lt; Entrez l'heure de départ (format 08:30)</t>
  </si>
  <si>
    <t>Contrôle</t>
  </si>
  <si>
    <t>Si la localité est un point de contrôle, ajoutez "C" dans la première colonne</t>
  </si>
  <si>
    <t>les horaires d'ouverture et de fermeture sont calculés automatiquement</t>
  </si>
  <si>
    <t>km</t>
  </si>
  <si>
    <t>Départ : Cosec Jean Moulin</t>
  </si>
  <si>
    <t>Andrésy</t>
  </si>
  <si>
    <t>Conflans Sainte Honorine</t>
  </si>
  <si>
    <t>Pierrelaye</t>
  </si>
  <si>
    <t>Mery Sur Oise</t>
  </si>
  <si>
    <t>Mériel</t>
  </si>
  <si>
    <t>D922</t>
  </si>
  <si>
    <t>L'Ile Adam</t>
  </si>
  <si>
    <t>Chemin des Bœufs &gt; D922</t>
  </si>
  <si>
    <t>Beaumont sur oise</t>
  </si>
  <si>
    <t>Bruyères sur Oise</t>
  </si>
  <si>
    <t>Grande Rue</t>
  </si>
  <si>
    <t>Boran sur Oise</t>
  </si>
  <si>
    <t>Gouvieux</t>
  </si>
  <si>
    <t>D909 &gt; Rue Blanche/C.  Thiebault</t>
  </si>
  <si>
    <t xml:space="preserve">Chaumont </t>
  </si>
  <si>
    <t>Rue de Creil</t>
  </si>
  <si>
    <t>Saint Maximin</t>
  </si>
  <si>
    <t>Route de lamorlaye à Creil</t>
  </si>
  <si>
    <t>Creil</t>
  </si>
  <si>
    <t>Bvd Allende &gt; Rue L. Blum &gt; D120</t>
  </si>
  <si>
    <t xml:space="preserve">Pont Sainte Maxence </t>
  </si>
  <si>
    <t>Verberie</t>
  </si>
  <si>
    <t>D120 &gt; D1017&gt; D123</t>
  </si>
  <si>
    <t>Carrefour du Brocard</t>
  </si>
  <si>
    <t>D85</t>
  </si>
  <si>
    <t>Chelles</t>
  </si>
  <si>
    <t>Pierrefonds</t>
  </si>
  <si>
    <t>XD16</t>
  </si>
  <si>
    <t>Courtieux</t>
  </si>
  <si>
    <t>D16 &gt; C1</t>
  </si>
  <si>
    <t>N31 &gt; D2</t>
  </si>
  <si>
    <t>D2 &gt; D230 &gt; D81</t>
  </si>
  <si>
    <t>Attichy</t>
  </si>
  <si>
    <t>D81 &gt; D16</t>
  </si>
  <si>
    <t>Ollencourt</t>
  </si>
  <si>
    <t>Bailly</t>
  </si>
  <si>
    <t>Ribécourt-Dreslincourt</t>
  </si>
  <si>
    <t>Thiescourt</t>
  </si>
  <si>
    <t>Lassigny</t>
  </si>
  <si>
    <t>D57</t>
  </si>
  <si>
    <t>D938</t>
  </si>
  <si>
    <t>Montdidier</t>
  </si>
  <si>
    <t>Breteuil</t>
  </si>
  <si>
    <t>D930</t>
  </si>
  <si>
    <t>Francastrel</t>
  </si>
  <si>
    <t>Luchy</t>
  </si>
  <si>
    <t>Beauvais</t>
  </si>
  <si>
    <t>Fresne-Léguillon</t>
  </si>
  <si>
    <t>Marines</t>
  </si>
  <si>
    <t>Boisemont</t>
  </si>
  <si>
    <t>Courdimanche</t>
  </si>
  <si>
    <t>Chanteloup les vignes</t>
  </si>
  <si>
    <t>D22</t>
  </si>
  <si>
    <t>D22 &gt; Rue d'Andrésy</t>
  </si>
  <si>
    <t>Rue de triel &gt; rue des Ormeteaux</t>
  </si>
  <si>
    <t>Andrésy Cyclo</t>
  </si>
  <si>
    <t>Cosec Jean Moulin, Andrésy</t>
  </si>
  <si>
    <t>Quai E. Le Corre &gt; D48 &gt; D14</t>
  </si>
  <si>
    <r>
      <t xml:space="preserve">D78 (pont) </t>
    </r>
    <r>
      <rPr>
        <sz val="11"/>
        <color theme="1"/>
        <rFont val="Wingdings 3"/>
        <family val="1"/>
        <charset val="2"/>
      </rPr>
      <t>;</t>
    </r>
    <r>
      <rPr>
        <sz val="11"/>
        <color theme="1"/>
        <rFont val="Calibri"/>
        <family val="2"/>
      </rPr>
      <t xml:space="preserve"> rue Dr J. Touati</t>
    </r>
  </si>
  <si>
    <t>Rue de Beaumont &gt; D924 &gt; D909</t>
  </si>
  <si>
    <t>Moru</t>
  </si>
  <si>
    <t>Voie Verte Trans'Oise</t>
  </si>
  <si>
    <t>D932a</t>
  </si>
  <si>
    <t>Saint-Jean-aux-Bois</t>
  </si>
  <si>
    <t>Vic-sur-Aisne</t>
  </si>
  <si>
    <t>Tracy-le-Mont</t>
  </si>
  <si>
    <t>D40</t>
  </si>
  <si>
    <t>D64</t>
  </si>
  <si>
    <t>Roye-sur-Matz</t>
  </si>
  <si>
    <t>D27</t>
  </si>
  <si>
    <t>Conchy-les-Pots</t>
  </si>
  <si>
    <t>Boulogne-la-Grasse</t>
  </si>
  <si>
    <r>
      <t xml:space="preserve">D27 </t>
    </r>
    <r>
      <rPr>
        <sz val="11"/>
        <color theme="1"/>
        <rFont val="Wingdings 3"/>
        <family val="1"/>
        <charset val="2"/>
      </rPr>
      <t>;</t>
    </r>
    <r>
      <rPr>
        <sz val="11"/>
        <color theme="1"/>
        <rFont val="Calibri"/>
        <family val="2"/>
      </rPr>
      <t xml:space="preserve"> D524</t>
    </r>
    <r>
      <rPr>
        <sz val="11"/>
        <color theme="1"/>
        <rFont val="Calibri"/>
        <family val="2"/>
        <scheme val="minor"/>
      </rPr>
      <t xml:space="preserve"> &gt; D135 &gt; D4135</t>
    </r>
  </si>
  <si>
    <r>
      <t xml:space="preserve">D930 </t>
    </r>
    <r>
      <rPr>
        <sz val="11"/>
        <color theme="1"/>
        <rFont val="Wingdings 3"/>
        <family val="1"/>
        <charset val="2"/>
      </rPr>
      <t>;</t>
    </r>
    <r>
      <rPr>
        <sz val="11"/>
        <color theme="1"/>
        <rFont val="Calibri"/>
        <family val="2"/>
        <scheme val="minor"/>
      </rPr>
      <t xml:space="preserve"> D26</t>
    </r>
  </si>
  <si>
    <t>Ailly-sur-Noye</t>
  </si>
  <si>
    <t>D193</t>
  </si>
  <si>
    <t>Chaussoy</t>
  </si>
  <si>
    <t>La Faloise</t>
  </si>
  <si>
    <t>D193 &gt; D63</t>
  </si>
  <si>
    <t>Paillart</t>
  </si>
  <si>
    <t>D28</t>
  </si>
  <si>
    <t>Rd point D930 x D510</t>
  </si>
  <si>
    <t>D510</t>
  </si>
  <si>
    <t>D11</t>
  </si>
  <si>
    <t>Auchy-la-Montagne</t>
  </si>
  <si>
    <t>D11 &gt; D149</t>
  </si>
  <si>
    <t>D35</t>
  </si>
  <si>
    <t>La Neuville-Garnier</t>
  </si>
  <si>
    <t>Fresneaux-Montchevreuil</t>
  </si>
  <si>
    <t>D35 &gt; D129 &gt; D35</t>
  </si>
  <si>
    <t>D923 &gt; D3</t>
  </si>
  <si>
    <t>Monneville</t>
  </si>
  <si>
    <t>D3</t>
  </si>
  <si>
    <t>Neuilly-en-Vexin</t>
  </si>
  <si>
    <t>Ableiges</t>
  </si>
  <si>
    <t>Villeneuve-St-Martin</t>
  </si>
  <si>
    <t>D38</t>
  </si>
  <si>
    <t>C</t>
  </si>
  <si>
    <t>06.07.95.06.91</t>
  </si>
  <si>
    <t>brm@andresy-cyclo.fr</t>
  </si>
  <si>
    <t>Vincent de Laharpe</t>
  </si>
  <si>
    <t>FR784030</t>
  </si>
  <si>
    <t>Ile-de-France</t>
  </si>
  <si>
    <t>Nom du parcours : BRM300</t>
  </si>
  <si>
    <t>2023 IF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</si>
</sst>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"/>
    <numFmt numFmtId="166" formatCode="h:mm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1"/>
      <color theme="5"/>
      <name val="Calibri"/>
      <family val="2"/>
      <scheme val="minor"/>
    </font>
    <font>
      <sz val="11"/>
      <color rgb="FF000080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.5"/>
      <name val="Arial"/>
      <family val="2"/>
    </font>
    <font>
      <sz val="11"/>
      <color theme="1"/>
      <name val="Wingdings 3"/>
      <family val="1"/>
      <charset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0" fontId="7" fillId="0" borderId="7" xfId="0" applyFont="1" applyBorder="1" applyAlignment="1">
      <alignment horizontal="right" vertical="center" wrapText="1"/>
    </xf>
    <xf numFmtId="0" fontId="0" fillId="0" borderId="21" xfId="0" applyBorder="1"/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2" borderId="25" xfId="0" applyFont="1" applyFill="1" applyBorder="1"/>
    <xf numFmtId="165" fontId="1" fillId="2" borderId="25" xfId="0" applyNumberFormat="1" applyFont="1" applyFill="1" applyBorder="1" applyAlignment="1">
      <alignment horizontal="center"/>
    </xf>
    <xf numFmtId="0" fontId="10" fillId="0" borderId="0" xfId="0" applyFont="1"/>
    <xf numFmtId="166" fontId="1" fillId="2" borderId="25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0" fontId="1" fillId="2" borderId="27" xfId="0" applyFont="1" applyFill="1" applyBorder="1"/>
    <xf numFmtId="166" fontId="1" fillId="2" borderId="29" xfId="0" applyNumberFormat="1" applyFont="1" applyFill="1" applyBorder="1" applyAlignment="1">
      <alignment horizontal="center"/>
    </xf>
    <xf numFmtId="166" fontId="8" fillId="0" borderId="24" xfId="0" applyNumberFormat="1" applyFont="1" applyBorder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8" fillId="0" borderId="0" xfId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133350</xdr:rowOff>
    </xdr:from>
    <xdr:to>
      <xdr:col>4</xdr:col>
      <xdr:colOff>970959</xdr:colOff>
      <xdr:row>5</xdr:row>
      <xdr:rowOff>27264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266F6B1-DB75-49C9-8303-7AD4BA7F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323850"/>
          <a:ext cx="885234" cy="655914"/>
        </a:xfrm>
        <a:prstGeom prst="rect">
          <a:avLst/>
        </a:prstGeom>
      </xdr:spPr>
    </xdr:pic>
    <xdr:clientData/>
  </xdr:twoCellAnchor>
  <xdr:twoCellAnchor editAs="oneCell">
    <xdr:from>
      <xdr:col>4</xdr:col>
      <xdr:colOff>1133475</xdr:colOff>
      <xdr:row>0</xdr:row>
      <xdr:rowOff>0</xdr:rowOff>
    </xdr:from>
    <xdr:to>
      <xdr:col>9</xdr:col>
      <xdr:colOff>36568</xdr:colOff>
      <xdr:row>7</xdr:row>
      <xdr:rowOff>41439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F55E15D-DD71-421A-89FD-62E53538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0"/>
          <a:ext cx="3932293" cy="14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m@andresy-cycl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8EC1-954E-410A-BDF2-8117B69F6712}">
  <dimension ref="A1:K77"/>
  <sheetViews>
    <sheetView tabSelected="1" zoomScale="130" zoomScaleNormal="130" workbookViewId="0">
      <selection activeCell="K9" sqref="K9"/>
    </sheetView>
  </sheetViews>
  <sheetFormatPr baseColWidth="10" defaultRowHeight="15" x14ac:dyDescent="0.2"/>
  <cols>
    <col min="1" max="1" width="8.6640625" style="43" bestFit="1" customWidth="1"/>
    <col min="2" max="2" width="28.83203125" customWidth="1"/>
    <col min="3" max="3" width="5.6640625" customWidth="1"/>
    <col min="4" max="4" width="6.5" customWidth="1"/>
    <col min="5" max="5" width="29.6640625" customWidth="1"/>
    <col min="10" max="10" width="3.33203125" customWidth="1"/>
    <col min="11" max="11" width="11.5" style="34"/>
  </cols>
  <sheetData>
    <row r="1" spans="2:11" ht="23" x14ac:dyDescent="0.2">
      <c r="B1" s="64" t="s">
        <v>0</v>
      </c>
      <c r="C1" s="64"/>
      <c r="D1" s="65"/>
      <c r="E1" s="65"/>
      <c r="F1" s="1"/>
      <c r="G1" s="1"/>
      <c r="H1" s="1"/>
      <c r="I1" s="1"/>
    </row>
    <row r="2" spans="2:11" x14ac:dyDescent="0.2">
      <c r="B2" s="2"/>
      <c r="C2" s="2"/>
      <c r="D2" s="3"/>
      <c r="E2" s="1"/>
      <c r="F2" s="66"/>
      <c r="G2" s="67"/>
      <c r="H2" s="67"/>
      <c r="I2" s="67"/>
    </row>
    <row r="3" spans="2:11" x14ac:dyDescent="0.2">
      <c r="B3" s="2" t="s">
        <v>1</v>
      </c>
      <c r="C3" s="76">
        <v>1921</v>
      </c>
      <c r="D3" s="65"/>
      <c r="E3" s="1"/>
      <c r="F3" s="66"/>
      <c r="G3" s="67"/>
      <c r="H3" s="67"/>
      <c r="I3" s="67"/>
    </row>
    <row r="4" spans="2:11" x14ac:dyDescent="0.2">
      <c r="B4" s="2" t="s">
        <v>2</v>
      </c>
      <c r="C4" s="76">
        <v>1976</v>
      </c>
      <c r="D4" s="65"/>
      <c r="E4" s="1"/>
      <c r="F4" s="66"/>
      <c r="G4" s="67"/>
      <c r="H4" s="67"/>
      <c r="I4" s="67"/>
    </row>
    <row r="5" spans="2:11" x14ac:dyDescent="0.2">
      <c r="B5" s="2" t="s">
        <v>3</v>
      </c>
      <c r="C5" s="76">
        <v>1983</v>
      </c>
      <c r="D5" s="65"/>
      <c r="E5" s="1"/>
      <c r="F5" s="66"/>
      <c r="G5" s="67"/>
      <c r="H5" s="67"/>
      <c r="I5" s="67"/>
    </row>
    <row r="6" spans="2:11" x14ac:dyDescent="0.2">
      <c r="B6" s="3"/>
      <c r="C6" s="3"/>
      <c r="D6" s="3"/>
      <c r="E6" s="3"/>
      <c r="F6" s="3"/>
      <c r="G6" s="3"/>
      <c r="H6" s="3"/>
      <c r="I6" s="3"/>
    </row>
    <row r="7" spans="2:11" x14ac:dyDescent="0.2">
      <c r="B7" s="3"/>
      <c r="C7" s="3"/>
      <c r="D7" s="3"/>
      <c r="E7" s="3"/>
      <c r="F7" s="3"/>
      <c r="G7" s="3"/>
      <c r="H7" s="3"/>
      <c r="I7" s="3"/>
    </row>
    <row r="8" spans="2:11" ht="16" thickBot="1" x14ac:dyDescent="0.25">
      <c r="B8" s="3"/>
      <c r="C8" s="3"/>
      <c r="D8" s="3"/>
      <c r="E8" s="3"/>
      <c r="F8" s="3"/>
      <c r="G8" s="3"/>
      <c r="H8" s="3"/>
      <c r="I8" s="3"/>
    </row>
    <row r="9" spans="2:11" ht="17" thickTop="1" thickBot="1" x14ac:dyDescent="0.25">
      <c r="B9" s="4" t="s">
        <v>137</v>
      </c>
      <c r="C9" s="79"/>
      <c r="D9" s="80"/>
      <c r="E9" s="80"/>
      <c r="F9" s="68" t="s">
        <v>4</v>
      </c>
      <c r="G9" s="69"/>
      <c r="H9" s="70" t="s">
        <v>138</v>
      </c>
      <c r="I9" s="71"/>
    </row>
    <row r="10" spans="2:11" ht="17" thickTop="1" thickBot="1" x14ac:dyDescent="0.25">
      <c r="B10" s="5"/>
      <c r="C10" s="5"/>
      <c r="D10" s="6"/>
      <c r="E10" s="6"/>
      <c r="F10" s="5"/>
      <c r="G10" s="7"/>
      <c r="H10" s="6"/>
      <c r="I10" s="6"/>
    </row>
    <row r="11" spans="2:11" ht="16" thickTop="1" x14ac:dyDescent="0.2">
      <c r="B11" s="8" t="s">
        <v>5</v>
      </c>
      <c r="C11" s="77" t="s">
        <v>89</v>
      </c>
      <c r="D11" s="78"/>
      <c r="E11" s="78"/>
      <c r="F11" s="5" t="s">
        <v>6</v>
      </c>
      <c r="G11" s="72" t="s">
        <v>135</v>
      </c>
      <c r="H11" s="72"/>
      <c r="I11" s="73"/>
      <c r="K11" s="34" t="s">
        <v>27</v>
      </c>
    </row>
    <row r="12" spans="2:11" x14ac:dyDescent="0.2">
      <c r="B12" s="9" t="s">
        <v>7</v>
      </c>
      <c r="C12" s="48" t="s">
        <v>134</v>
      </c>
      <c r="D12" s="49"/>
      <c r="E12" s="49"/>
      <c r="F12" s="10" t="s">
        <v>8</v>
      </c>
      <c r="G12" s="74" t="s">
        <v>136</v>
      </c>
      <c r="H12" s="74"/>
      <c r="I12" s="75"/>
    </row>
    <row r="13" spans="2:11" ht="18" x14ac:dyDescent="0.2">
      <c r="B13" s="9" t="s">
        <v>9</v>
      </c>
      <c r="C13" s="48"/>
      <c r="D13" s="49"/>
      <c r="E13" s="49"/>
      <c r="F13" s="10" t="s">
        <v>10</v>
      </c>
      <c r="G13" s="46">
        <v>300</v>
      </c>
      <c r="H13" s="10" t="s">
        <v>32</v>
      </c>
      <c r="I13" s="13"/>
    </row>
    <row r="14" spans="2:11" ht="18" x14ac:dyDescent="0.2">
      <c r="B14" s="26" t="s">
        <v>22</v>
      </c>
      <c r="C14" s="48" t="s">
        <v>132</v>
      </c>
      <c r="D14" s="49"/>
      <c r="E14" s="49"/>
      <c r="F14" s="10"/>
      <c r="G14" s="11"/>
      <c r="H14" s="12"/>
      <c r="I14" s="13"/>
    </row>
    <row r="15" spans="2:11" ht="18" x14ac:dyDescent="0.2">
      <c r="B15" s="26" t="s">
        <v>23</v>
      </c>
      <c r="C15" s="50" t="s">
        <v>133</v>
      </c>
      <c r="D15" s="49"/>
      <c r="E15" s="49"/>
      <c r="F15" s="10"/>
      <c r="G15" s="11"/>
      <c r="H15" s="12"/>
      <c r="I15" s="13"/>
    </row>
    <row r="16" spans="2:11" x14ac:dyDescent="0.2">
      <c r="B16" s="14"/>
      <c r="C16" s="45"/>
      <c r="D16" s="48"/>
      <c r="E16" s="49"/>
      <c r="F16" s="10" t="s">
        <v>11</v>
      </c>
      <c r="G16" s="62">
        <v>45025</v>
      </c>
      <c r="H16" s="62"/>
      <c r="I16" s="63"/>
    </row>
    <row r="17" spans="1:11" ht="29" thickBot="1" x14ac:dyDescent="0.25">
      <c r="B17" s="15" t="s">
        <v>12</v>
      </c>
      <c r="C17" s="51" t="s">
        <v>90</v>
      </c>
      <c r="D17" s="52"/>
      <c r="E17" s="52"/>
      <c r="F17" s="16" t="s">
        <v>13</v>
      </c>
      <c r="G17" s="17"/>
      <c r="H17" s="53">
        <v>0.16666666666666666</v>
      </c>
      <c r="I17" s="54"/>
      <c r="K17" s="44" t="s">
        <v>28</v>
      </c>
    </row>
    <row r="18" spans="1:11" ht="17" thickTop="1" thickBot="1" x14ac:dyDescent="0.25">
      <c r="A18" s="47" t="s">
        <v>29</v>
      </c>
      <c r="B18" s="55" t="s">
        <v>14</v>
      </c>
      <c r="C18" s="60" t="s">
        <v>24</v>
      </c>
      <c r="D18" s="61"/>
      <c r="E18" s="55" t="s">
        <v>15</v>
      </c>
      <c r="F18" s="18" t="s">
        <v>16</v>
      </c>
      <c r="G18" s="18" t="s">
        <v>16</v>
      </c>
      <c r="H18" s="58" t="s">
        <v>17</v>
      </c>
      <c r="I18" s="59"/>
    </row>
    <row r="19" spans="1:11" ht="17" thickBot="1" x14ac:dyDescent="0.25">
      <c r="A19" s="47"/>
      <c r="B19" s="56"/>
      <c r="C19" s="28" t="s">
        <v>25</v>
      </c>
      <c r="D19" s="29" t="s">
        <v>26</v>
      </c>
      <c r="E19" s="57"/>
      <c r="F19" s="19" t="s">
        <v>18</v>
      </c>
      <c r="G19" s="20" t="s">
        <v>19</v>
      </c>
      <c r="H19" s="21" t="s">
        <v>20</v>
      </c>
      <c r="I19" s="22" t="s">
        <v>21</v>
      </c>
    </row>
    <row r="20" spans="1:11" ht="16" thickTop="1" x14ac:dyDescent="0.2">
      <c r="B20" s="36" t="s">
        <v>33</v>
      </c>
      <c r="C20" s="30"/>
      <c r="D20" s="31"/>
      <c r="E20" s="31"/>
      <c r="F20" s="31"/>
      <c r="G20" s="31"/>
      <c r="H20" s="39"/>
      <c r="I20" s="40"/>
    </row>
    <row r="21" spans="1:11" x14ac:dyDescent="0.2">
      <c r="A21" s="43" t="s">
        <v>29</v>
      </c>
      <c r="B21" s="37" t="s">
        <v>34</v>
      </c>
      <c r="C21" s="32"/>
      <c r="D21" s="32"/>
      <c r="E21" s="32"/>
      <c r="F21" s="33"/>
      <c r="G21" s="33">
        <v>0</v>
      </c>
      <c r="H21" s="35">
        <f>H17</f>
        <v>0.16666666666666666</v>
      </c>
      <c r="I21" s="38">
        <f>H21+1/24</f>
        <v>0.20833333333333331</v>
      </c>
      <c r="K21" s="34" t="s">
        <v>30</v>
      </c>
    </row>
    <row r="22" spans="1:11" x14ac:dyDescent="0.2">
      <c r="B22" s="23" t="s">
        <v>35</v>
      </c>
      <c r="C22" s="27"/>
      <c r="D22" s="24"/>
      <c r="E22" s="24" t="s">
        <v>91</v>
      </c>
      <c r="F22" s="25">
        <v>5</v>
      </c>
      <c r="G22" s="25">
        <f>IF(F22&lt;&gt;"",G21+F22,"")</f>
        <v>5</v>
      </c>
      <c r="H22" s="41" t="str">
        <f>IF(A22="C",$H$17+(MIN(G22,200)/34+MIN(MAX(G22-200,0),200)/32+MIN(MAX(G22-400,0),200)/30+MIN(MAX(G22-600,0),400)/28+1/120)/24,"")</f>
        <v/>
      </c>
      <c r="I22" s="42" t="str">
        <f>IF(A22="C",$I$21+(MIN(G22,60)/20+MIN(MAX(G22-60,0),540)/15+MIN(MAX(G22-600,0),400)/11.428+1/120)/24,"")</f>
        <v/>
      </c>
      <c r="K22" s="34" t="s">
        <v>31</v>
      </c>
    </row>
    <row r="23" spans="1:11" x14ac:dyDescent="0.2">
      <c r="B23" s="23" t="s">
        <v>36</v>
      </c>
      <c r="C23" s="27"/>
      <c r="D23" s="24"/>
      <c r="E23" s="24" t="s">
        <v>41</v>
      </c>
      <c r="F23" s="25">
        <v>6</v>
      </c>
      <c r="G23" s="25">
        <v>11</v>
      </c>
      <c r="H23" s="41" t="str">
        <f t="shared" ref="H23:H76" si="0">IF(A23="C",$H$17+(MIN(G23,200)/34+MIN(MAX(G23-200,0),200)/32+MIN(MAX(G23-400,0),200)/30+MIN(MAX(G23-600,0),400)/28+1/120)/24,"")</f>
        <v/>
      </c>
      <c r="I23" s="42" t="str">
        <f t="shared" ref="I23:I75" si="1">IF(A23="C",$I$21+(MIN(G23,60)/20+MIN(MAX(G23-60,0),540)/15+MIN(MAX(G23-600,0),400)/11.428+1/120)/24,"")</f>
        <v/>
      </c>
    </row>
    <row r="24" spans="1:11" x14ac:dyDescent="0.2">
      <c r="B24" s="23" t="s">
        <v>37</v>
      </c>
      <c r="C24" s="27"/>
      <c r="D24" s="24"/>
      <c r="E24" t="s">
        <v>39</v>
      </c>
      <c r="F24" s="25">
        <v>6</v>
      </c>
      <c r="G24" s="25">
        <f t="shared" ref="G24:G76" si="2">IF(F24&lt;&gt;"",G23+F24,"")</f>
        <v>17</v>
      </c>
      <c r="H24" s="41" t="str">
        <f t="shared" si="0"/>
        <v/>
      </c>
      <c r="I24" s="42" t="str">
        <f t="shared" si="1"/>
        <v/>
      </c>
    </row>
    <row r="25" spans="1:11" x14ac:dyDescent="0.2">
      <c r="B25" s="23" t="s">
        <v>38</v>
      </c>
      <c r="C25" s="27"/>
      <c r="D25" s="24"/>
      <c r="E25" s="24" t="s">
        <v>39</v>
      </c>
      <c r="F25" s="25">
        <v>2</v>
      </c>
      <c r="G25" s="25">
        <f t="shared" si="2"/>
        <v>19</v>
      </c>
      <c r="H25" s="41" t="str">
        <f t="shared" si="0"/>
        <v/>
      </c>
      <c r="I25" s="42" t="str">
        <f t="shared" si="1"/>
        <v/>
      </c>
    </row>
    <row r="26" spans="1:11" x14ac:dyDescent="0.2">
      <c r="B26" s="23" t="s">
        <v>40</v>
      </c>
      <c r="C26" s="27"/>
      <c r="D26" s="24"/>
      <c r="E26" s="24" t="s">
        <v>39</v>
      </c>
      <c r="F26" s="25">
        <v>4</v>
      </c>
      <c r="G26" s="25">
        <f t="shared" si="2"/>
        <v>23</v>
      </c>
      <c r="H26" s="41" t="str">
        <f t="shared" si="0"/>
        <v/>
      </c>
      <c r="I26" s="42" t="str">
        <f t="shared" si="1"/>
        <v/>
      </c>
    </row>
    <row r="27" spans="1:11" x14ac:dyDescent="0.2">
      <c r="B27" s="23" t="s">
        <v>42</v>
      </c>
      <c r="C27" s="27"/>
      <c r="D27" s="24"/>
      <c r="E27" s="24" t="s">
        <v>92</v>
      </c>
      <c r="F27" s="25">
        <v>6</v>
      </c>
      <c r="G27" s="25">
        <f t="shared" si="2"/>
        <v>29</v>
      </c>
      <c r="H27" s="41" t="str">
        <f t="shared" si="0"/>
        <v/>
      </c>
      <c r="I27" s="42" t="str">
        <f t="shared" si="1"/>
        <v/>
      </c>
    </row>
    <row r="28" spans="1:11" x14ac:dyDescent="0.2">
      <c r="B28" s="23" t="s">
        <v>43</v>
      </c>
      <c r="C28" s="27"/>
      <c r="D28" s="24"/>
      <c r="E28" s="24" t="s">
        <v>44</v>
      </c>
      <c r="F28" s="25">
        <v>4</v>
      </c>
      <c r="G28" s="25">
        <f t="shared" si="2"/>
        <v>33</v>
      </c>
      <c r="H28" s="41" t="str">
        <f t="shared" si="0"/>
        <v/>
      </c>
      <c r="I28" s="42" t="str">
        <f t="shared" si="1"/>
        <v/>
      </c>
    </row>
    <row r="29" spans="1:11" x14ac:dyDescent="0.2">
      <c r="B29" s="23" t="s">
        <v>45</v>
      </c>
      <c r="C29" s="27"/>
      <c r="D29" s="24"/>
      <c r="E29" s="24" t="s">
        <v>93</v>
      </c>
      <c r="F29" s="25">
        <v>4</v>
      </c>
      <c r="G29" s="25">
        <f t="shared" si="2"/>
        <v>37</v>
      </c>
      <c r="H29" s="41" t="str">
        <f t="shared" si="0"/>
        <v/>
      </c>
      <c r="I29" s="42" t="str">
        <f t="shared" si="1"/>
        <v/>
      </c>
    </row>
    <row r="30" spans="1:11" x14ac:dyDescent="0.2">
      <c r="B30" s="23" t="s">
        <v>46</v>
      </c>
      <c r="C30" s="27"/>
      <c r="D30" s="24"/>
      <c r="E30" s="24" t="s">
        <v>47</v>
      </c>
      <c r="F30" s="25">
        <v>5</v>
      </c>
      <c r="G30" s="25">
        <f t="shared" si="2"/>
        <v>42</v>
      </c>
      <c r="H30" s="41" t="str">
        <f t="shared" si="0"/>
        <v/>
      </c>
      <c r="I30" s="42" t="str">
        <f t="shared" si="1"/>
        <v/>
      </c>
    </row>
    <row r="31" spans="1:11" x14ac:dyDescent="0.2">
      <c r="B31" s="23" t="s">
        <v>48</v>
      </c>
      <c r="C31" s="27"/>
      <c r="D31" s="24"/>
      <c r="E31" s="24" t="s">
        <v>49</v>
      </c>
      <c r="F31" s="25">
        <v>1</v>
      </c>
      <c r="G31" s="25">
        <f t="shared" si="2"/>
        <v>43</v>
      </c>
      <c r="H31" s="41" t="str">
        <f t="shared" si="0"/>
        <v/>
      </c>
      <c r="I31" s="42" t="str">
        <f t="shared" si="1"/>
        <v/>
      </c>
    </row>
    <row r="32" spans="1:11" x14ac:dyDescent="0.2">
      <c r="B32" s="23" t="s">
        <v>50</v>
      </c>
      <c r="C32" s="27"/>
      <c r="D32" s="24"/>
      <c r="E32" s="24" t="s">
        <v>51</v>
      </c>
      <c r="F32" s="25">
        <v>4</v>
      </c>
      <c r="G32" s="25">
        <f t="shared" si="2"/>
        <v>47</v>
      </c>
      <c r="H32" s="41" t="str">
        <f t="shared" si="0"/>
        <v/>
      </c>
      <c r="I32" s="42" t="str">
        <f t="shared" si="1"/>
        <v/>
      </c>
    </row>
    <row r="33" spans="1:9" x14ac:dyDescent="0.2">
      <c r="A33" s="43" t="s">
        <v>131</v>
      </c>
      <c r="B33" s="23" t="s">
        <v>52</v>
      </c>
      <c r="C33" s="27"/>
      <c r="D33" s="24"/>
      <c r="E33" s="24" t="s">
        <v>53</v>
      </c>
      <c r="F33" s="25">
        <v>5</v>
      </c>
      <c r="G33" s="25">
        <f t="shared" si="2"/>
        <v>52</v>
      </c>
      <c r="H33" s="41">
        <f t="shared" si="0"/>
        <v>0.23073937908496731</v>
      </c>
      <c r="I33" s="42">
        <f t="shared" si="1"/>
        <v>0.31701388888888887</v>
      </c>
    </row>
    <row r="34" spans="1:9" x14ac:dyDescent="0.2">
      <c r="B34" s="23" t="s">
        <v>54</v>
      </c>
      <c r="C34" s="27"/>
      <c r="D34" s="24"/>
      <c r="E34" s="24" t="s">
        <v>56</v>
      </c>
      <c r="F34" s="25">
        <v>12</v>
      </c>
      <c r="G34" s="25">
        <f t="shared" si="2"/>
        <v>64</v>
      </c>
      <c r="H34" s="41" t="str">
        <f>IF(A34="C",$H$17+(MIN(G34,200)/34+MIN(MAX(G34-200,0),200)/32+MIN(MAX(G34-400,0),200)/30+MIN(MAX(G34-600,0),400)/28+1/120)/24,"")</f>
        <v/>
      </c>
      <c r="I34" s="42" t="str">
        <f t="shared" si="1"/>
        <v/>
      </c>
    </row>
    <row r="35" spans="1:9" x14ac:dyDescent="0.2">
      <c r="B35" s="23" t="s">
        <v>94</v>
      </c>
      <c r="C35" s="27"/>
      <c r="D35" s="24"/>
      <c r="E35" s="24" t="s">
        <v>95</v>
      </c>
      <c r="F35" s="25">
        <v>6</v>
      </c>
      <c r="G35" s="25">
        <f t="shared" si="2"/>
        <v>70</v>
      </c>
      <c r="H35" s="41"/>
      <c r="I35" s="42"/>
    </row>
    <row r="36" spans="1:9" x14ac:dyDescent="0.2">
      <c r="B36" s="23" t="s">
        <v>55</v>
      </c>
      <c r="C36" s="27"/>
      <c r="D36" s="24"/>
      <c r="E36" s="24" t="s">
        <v>96</v>
      </c>
      <c r="F36" s="25">
        <v>3</v>
      </c>
      <c r="G36" s="25">
        <f t="shared" si="2"/>
        <v>73</v>
      </c>
      <c r="H36" s="41" t="str">
        <f t="shared" si="0"/>
        <v/>
      </c>
      <c r="I36" s="42" t="str">
        <f t="shared" si="1"/>
        <v/>
      </c>
    </row>
    <row r="37" spans="1:9" x14ac:dyDescent="0.2">
      <c r="B37" s="23" t="s">
        <v>57</v>
      </c>
      <c r="C37" s="27"/>
      <c r="D37" s="24"/>
      <c r="E37" s="24" t="s">
        <v>58</v>
      </c>
      <c r="F37" s="25">
        <v>6.5</v>
      </c>
      <c r="G37" s="25">
        <f t="shared" si="2"/>
        <v>79.5</v>
      </c>
      <c r="H37" s="41" t="str">
        <f t="shared" si="0"/>
        <v/>
      </c>
      <c r="I37" s="42" t="str">
        <f t="shared" si="1"/>
        <v/>
      </c>
    </row>
    <row r="38" spans="1:9" x14ac:dyDescent="0.2">
      <c r="B38" s="23" t="s">
        <v>97</v>
      </c>
      <c r="C38" s="27"/>
      <c r="D38" s="24"/>
      <c r="E38" s="24" t="s">
        <v>58</v>
      </c>
      <c r="F38" s="25">
        <v>9.5</v>
      </c>
      <c r="G38" s="25">
        <f t="shared" si="2"/>
        <v>89</v>
      </c>
      <c r="H38" s="41" t="str">
        <f t="shared" si="0"/>
        <v/>
      </c>
      <c r="I38" s="42" t="str">
        <f t="shared" si="1"/>
        <v/>
      </c>
    </row>
    <row r="39" spans="1:9" x14ac:dyDescent="0.2">
      <c r="B39" s="23" t="s">
        <v>60</v>
      </c>
      <c r="C39" s="27"/>
      <c r="D39" s="24"/>
      <c r="E39" s="24" t="s">
        <v>58</v>
      </c>
      <c r="F39" s="25">
        <v>6</v>
      </c>
      <c r="G39" s="25">
        <f t="shared" si="2"/>
        <v>95</v>
      </c>
      <c r="H39" s="41" t="str">
        <f t="shared" si="0"/>
        <v/>
      </c>
      <c r="I39" s="42" t="str">
        <f t="shared" si="1"/>
        <v/>
      </c>
    </row>
    <row r="40" spans="1:9" x14ac:dyDescent="0.2">
      <c r="B40" s="23" t="s">
        <v>59</v>
      </c>
      <c r="C40" s="27"/>
      <c r="D40" s="24"/>
      <c r="E40" s="24" t="s">
        <v>58</v>
      </c>
      <c r="F40" s="25">
        <v>5</v>
      </c>
      <c r="G40" s="25">
        <f t="shared" si="2"/>
        <v>100</v>
      </c>
      <c r="H40" s="41" t="str">
        <f t="shared" si="0"/>
        <v/>
      </c>
      <c r="I40" s="42" t="str">
        <f t="shared" si="1"/>
        <v/>
      </c>
    </row>
    <row r="41" spans="1:9" x14ac:dyDescent="0.2">
      <c r="B41" s="23" t="s">
        <v>61</v>
      </c>
      <c r="C41" s="27"/>
      <c r="D41" s="24"/>
      <c r="E41" s="24" t="s">
        <v>63</v>
      </c>
      <c r="F41" s="25">
        <v>3</v>
      </c>
      <c r="G41" s="25">
        <f t="shared" si="2"/>
        <v>103</v>
      </c>
      <c r="H41" s="41" t="str">
        <f t="shared" si="0"/>
        <v/>
      </c>
      <c r="I41" s="42" t="str">
        <f t="shared" si="1"/>
        <v/>
      </c>
    </row>
    <row r="42" spans="1:9" x14ac:dyDescent="0.2">
      <c r="B42" s="23" t="s">
        <v>62</v>
      </c>
      <c r="C42" s="27"/>
      <c r="D42" s="24"/>
      <c r="E42" s="24" t="s">
        <v>64</v>
      </c>
      <c r="F42" s="25">
        <v>4</v>
      </c>
      <c r="G42" s="25">
        <f t="shared" si="2"/>
        <v>107</v>
      </c>
      <c r="H42" s="41" t="str">
        <f t="shared" si="0"/>
        <v/>
      </c>
      <c r="I42" s="42" t="str">
        <f t="shared" si="1"/>
        <v/>
      </c>
    </row>
    <row r="43" spans="1:9" x14ac:dyDescent="0.2">
      <c r="A43" s="43" t="s">
        <v>131</v>
      </c>
      <c r="B43" s="23" t="s">
        <v>98</v>
      </c>
      <c r="C43" s="27"/>
      <c r="D43" s="24"/>
      <c r="E43" s="24" t="s">
        <v>65</v>
      </c>
      <c r="F43" s="25">
        <v>4</v>
      </c>
      <c r="G43" s="25">
        <f t="shared" si="2"/>
        <v>111</v>
      </c>
      <c r="H43" s="41">
        <f t="shared" si="0"/>
        <v>0.30304330065359475</v>
      </c>
      <c r="I43" s="42">
        <f t="shared" si="1"/>
        <v>0.47534722222222225</v>
      </c>
    </row>
    <row r="44" spans="1:9" x14ac:dyDescent="0.2">
      <c r="B44" s="23" t="s">
        <v>66</v>
      </c>
      <c r="C44" s="27"/>
      <c r="D44" s="24"/>
      <c r="E44" s="24" t="s">
        <v>67</v>
      </c>
      <c r="F44" s="25">
        <v>6</v>
      </c>
      <c r="G44" s="25">
        <f t="shared" si="2"/>
        <v>117</v>
      </c>
      <c r="H44" s="41" t="str">
        <f t="shared" si="0"/>
        <v/>
      </c>
      <c r="I44" s="42" t="str">
        <f t="shared" si="1"/>
        <v/>
      </c>
    </row>
    <row r="45" spans="1:9" x14ac:dyDescent="0.2">
      <c r="B45" s="23" t="s">
        <v>99</v>
      </c>
      <c r="C45" s="27"/>
      <c r="D45" s="24"/>
      <c r="E45" s="24" t="s">
        <v>100</v>
      </c>
      <c r="F45" s="25">
        <v>9</v>
      </c>
      <c r="G45" s="25">
        <f t="shared" si="2"/>
        <v>126</v>
      </c>
      <c r="H45" s="41" t="str">
        <f t="shared" si="0"/>
        <v/>
      </c>
      <c r="I45" s="42" t="str">
        <f t="shared" si="1"/>
        <v/>
      </c>
    </row>
    <row r="46" spans="1:9" x14ac:dyDescent="0.2">
      <c r="B46" s="23" t="s">
        <v>68</v>
      </c>
      <c r="C46" s="27"/>
      <c r="D46" s="24"/>
      <c r="E46" s="24" t="s">
        <v>100</v>
      </c>
      <c r="F46" s="25">
        <v>1</v>
      </c>
      <c r="G46" s="25">
        <f t="shared" si="2"/>
        <v>127</v>
      </c>
      <c r="H46" s="41" t="str">
        <f t="shared" si="0"/>
        <v/>
      </c>
      <c r="I46" s="42" t="str">
        <f t="shared" si="1"/>
        <v/>
      </c>
    </row>
    <row r="47" spans="1:9" x14ac:dyDescent="0.2">
      <c r="B47" s="23" t="s">
        <v>69</v>
      </c>
      <c r="C47" s="27"/>
      <c r="D47" s="24"/>
      <c r="E47" s="24" t="s">
        <v>100</v>
      </c>
      <c r="F47" s="25">
        <v>3</v>
      </c>
      <c r="G47" s="25">
        <f t="shared" si="2"/>
        <v>130</v>
      </c>
      <c r="H47" s="41" t="str">
        <f t="shared" si="0"/>
        <v/>
      </c>
      <c r="I47" s="42" t="str">
        <f t="shared" si="1"/>
        <v/>
      </c>
    </row>
    <row r="48" spans="1:9" x14ac:dyDescent="0.2">
      <c r="B48" s="23" t="s">
        <v>70</v>
      </c>
      <c r="C48" s="27"/>
      <c r="D48" s="24"/>
      <c r="E48" s="24" t="s">
        <v>73</v>
      </c>
      <c r="F48" s="25">
        <v>5</v>
      </c>
      <c r="G48" s="25">
        <f t="shared" si="2"/>
        <v>135</v>
      </c>
      <c r="H48" s="41" t="str">
        <f t="shared" si="0"/>
        <v/>
      </c>
      <c r="I48" s="42" t="str">
        <f t="shared" si="1"/>
        <v/>
      </c>
    </row>
    <row r="49" spans="1:9" x14ac:dyDescent="0.2">
      <c r="B49" s="23" t="s">
        <v>71</v>
      </c>
      <c r="C49" s="27"/>
      <c r="D49" s="24"/>
      <c r="E49" s="24" t="s">
        <v>101</v>
      </c>
      <c r="F49" s="25">
        <v>9</v>
      </c>
      <c r="G49" s="25">
        <f t="shared" si="2"/>
        <v>144</v>
      </c>
      <c r="H49" s="41" t="str">
        <f t="shared" si="0"/>
        <v/>
      </c>
      <c r="I49" s="42" t="str">
        <f t="shared" si="1"/>
        <v/>
      </c>
    </row>
    <row r="50" spans="1:9" x14ac:dyDescent="0.2">
      <c r="B50" s="23" t="s">
        <v>72</v>
      </c>
      <c r="C50" s="27"/>
      <c r="D50" s="24"/>
      <c r="E50" s="24" t="s">
        <v>74</v>
      </c>
      <c r="F50" s="25">
        <v>5</v>
      </c>
      <c r="G50" s="25">
        <f t="shared" si="2"/>
        <v>149</v>
      </c>
      <c r="H50" s="41" t="str">
        <f t="shared" si="0"/>
        <v/>
      </c>
      <c r="I50" s="42" t="str">
        <f t="shared" si="1"/>
        <v/>
      </c>
    </row>
    <row r="51" spans="1:9" x14ac:dyDescent="0.2">
      <c r="B51" s="23" t="s">
        <v>102</v>
      </c>
      <c r="C51" s="27"/>
      <c r="D51" s="24"/>
      <c r="E51" s="24" t="s">
        <v>103</v>
      </c>
      <c r="F51" s="25">
        <v>4</v>
      </c>
      <c r="G51" s="25">
        <f t="shared" si="2"/>
        <v>153</v>
      </c>
      <c r="H51" s="41" t="str">
        <f t="shared" si="0"/>
        <v/>
      </c>
      <c r="I51" s="42" t="str">
        <f t="shared" si="1"/>
        <v/>
      </c>
    </row>
    <row r="52" spans="1:9" x14ac:dyDescent="0.2">
      <c r="B52" s="23" t="s">
        <v>104</v>
      </c>
      <c r="C52" s="27"/>
      <c r="D52" s="24"/>
      <c r="E52" s="24" t="s">
        <v>103</v>
      </c>
      <c r="F52" s="25">
        <v>4</v>
      </c>
      <c r="G52" s="25">
        <f t="shared" si="2"/>
        <v>157</v>
      </c>
      <c r="H52" s="41" t="str">
        <f t="shared" si="0"/>
        <v/>
      </c>
      <c r="I52" s="42" t="str">
        <f t="shared" si="1"/>
        <v/>
      </c>
    </row>
    <row r="53" spans="1:9" x14ac:dyDescent="0.2">
      <c r="B53" s="23" t="s">
        <v>105</v>
      </c>
      <c r="C53" s="27"/>
      <c r="D53" s="24"/>
      <c r="E53" s="24" t="s">
        <v>106</v>
      </c>
      <c r="F53" s="25">
        <v>2</v>
      </c>
      <c r="G53" s="25">
        <f t="shared" si="2"/>
        <v>159</v>
      </c>
      <c r="H53" s="41" t="str">
        <f t="shared" si="0"/>
        <v/>
      </c>
      <c r="I53" s="42" t="str">
        <f t="shared" si="1"/>
        <v/>
      </c>
    </row>
    <row r="54" spans="1:9" x14ac:dyDescent="0.2">
      <c r="B54" s="23" t="s">
        <v>75</v>
      </c>
      <c r="C54" s="27"/>
      <c r="D54" s="24"/>
      <c r="E54" s="24" t="s">
        <v>107</v>
      </c>
      <c r="F54" s="25">
        <v>11</v>
      </c>
      <c r="G54" s="25">
        <f t="shared" si="2"/>
        <v>170</v>
      </c>
      <c r="H54" s="41" t="str">
        <f t="shared" si="0"/>
        <v/>
      </c>
      <c r="I54" s="42" t="str">
        <f t="shared" si="1"/>
        <v/>
      </c>
    </row>
    <row r="55" spans="1:9" x14ac:dyDescent="0.2">
      <c r="A55" s="43" t="s">
        <v>131</v>
      </c>
      <c r="B55" s="23" t="s">
        <v>108</v>
      </c>
      <c r="C55" s="27"/>
      <c r="D55" s="24"/>
      <c r="E55" s="24" t="s">
        <v>109</v>
      </c>
      <c r="F55" s="25">
        <v>21</v>
      </c>
      <c r="G55" s="25">
        <f t="shared" si="2"/>
        <v>191</v>
      </c>
      <c r="H55" s="41">
        <f t="shared" si="0"/>
        <v>0.40108251633986924</v>
      </c>
      <c r="I55" s="42">
        <f t="shared" si="1"/>
        <v>0.69756944444444435</v>
      </c>
    </row>
    <row r="56" spans="1:9" x14ac:dyDescent="0.2">
      <c r="B56" s="23" t="s">
        <v>110</v>
      </c>
      <c r="C56" s="27"/>
      <c r="D56" s="24"/>
      <c r="E56" s="24" t="s">
        <v>109</v>
      </c>
      <c r="F56" s="25">
        <v>5</v>
      </c>
      <c r="G56" s="25">
        <f t="shared" si="2"/>
        <v>196</v>
      </c>
      <c r="H56" s="41" t="str">
        <f t="shared" si="0"/>
        <v/>
      </c>
      <c r="I56" s="42" t="str">
        <f t="shared" si="1"/>
        <v/>
      </c>
    </row>
    <row r="57" spans="1:9" x14ac:dyDescent="0.2">
      <c r="B57" s="23" t="s">
        <v>111</v>
      </c>
      <c r="C57" s="27"/>
      <c r="D57" s="24"/>
      <c r="E57" s="24" t="s">
        <v>112</v>
      </c>
      <c r="F57" s="25">
        <v>4</v>
      </c>
      <c r="G57" s="25">
        <f t="shared" si="2"/>
        <v>200</v>
      </c>
      <c r="H57" s="41" t="str">
        <f t="shared" si="0"/>
        <v/>
      </c>
      <c r="I57" s="42" t="str">
        <f t="shared" si="1"/>
        <v/>
      </c>
    </row>
    <row r="58" spans="1:9" x14ac:dyDescent="0.2">
      <c r="B58" s="23" t="s">
        <v>113</v>
      </c>
      <c r="C58" s="27"/>
      <c r="D58" s="24"/>
      <c r="E58" s="24" t="s">
        <v>114</v>
      </c>
      <c r="F58" s="25">
        <v>4</v>
      </c>
      <c r="G58" s="25">
        <f t="shared" si="2"/>
        <v>204</v>
      </c>
      <c r="H58" s="41" t="str">
        <f t="shared" si="0"/>
        <v/>
      </c>
      <c r="I58" s="42" t="str">
        <f t="shared" si="1"/>
        <v/>
      </c>
    </row>
    <row r="59" spans="1:9" x14ac:dyDescent="0.2">
      <c r="B59" s="23" t="s">
        <v>76</v>
      </c>
      <c r="C59" s="27"/>
      <c r="D59" s="24"/>
      <c r="E59" s="24" t="s">
        <v>77</v>
      </c>
      <c r="F59" s="25">
        <v>5</v>
      </c>
      <c r="G59" s="25">
        <f t="shared" si="2"/>
        <v>209</v>
      </c>
      <c r="H59" s="41" t="str">
        <f t="shared" si="0"/>
        <v/>
      </c>
      <c r="I59" s="42" t="str">
        <f t="shared" si="1"/>
        <v/>
      </c>
    </row>
    <row r="60" spans="1:9" x14ac:dyDescent="0.2">
      <c r="B60" s="23" t="s">
        <v>115</v>
      </c>
      <c r="C60" s="27"/>
      <c r="D60" s="24"/>
      <c r="E60" s="24" t="s">
        <v>116</v>
      </c>
      <c r="F60" s="25">
        <v>7</v>
      </c>
      <c r="G60" s="25">
        <f t="shared" si="2"/>
        <v>216</v>
      </c>
      <c r="H60" s="41" t="str">
        <f t="shared" si="0"/>
        <v/>
      </c>
      <c r="I60" s="42" t="str">
        <f t="shared" si="1"/>
        <v/>
      </c>
    </row>
    <row r="61" spans="1:9" x14ac:dyDescent="0.2">
      <c r="B61" s="23" t="s">
        <v>78</v>
      </c>
      <c r="C61" s="27"/>
      <c r="D61" s="24"/>
      <c r="E61" s="24" t="s">
        <v>117</v>
      </c>
      <c r="F61" s="25">
        <v>6</v>
      </c>
      <c r="G61" s="25">
        <f t="shared" si="2"/>
        <v>222</v>
      </c>
      <c r="H61" s="41" t="str">
        <f t="shared" si="0"/>
        <v/>
      </c>
      <c r="I61" s="42" t="str">
        <f t="shared" si="1"/>
        <v/>
      </c>
    </row>
    <row r="62" spans="1:9" x14ac:dyDescent="0.2">
      <c r="B62" s="23" t="s">
        <v>118</v>
      </c>
      <c r="C62" s="27"/>
      <c r="D62" s="24"/>
      <c r="E62" s="24" t="s">
        <v>117</v>
      </c>
      <c r="F62" s="25">
        <v>2</v>
      </c>
      <c r="G62" s="25">
        <f t="shared" si="2"/>
        <v>224</v>
      </c>
      <c r="H62" s="41" t="str">
        <f t="shared" si="0"/>
        <v/>
      </c>
      <c r="I62" s="42" t="str">
        <f t="shared" si="1"/>
        <v/>
      </c>
    </row>
    <row r="63" spans="1:9" ht="14.25" customHeight="1" x14ac:dyDescent="0.2">
      <c r="B63" s="23" t="s">
        <v>79</v>
      </c>
      <c r="C63" s="27"/>
      <c r="D63" s="24"/>
      <c r="E63" s="24" t="s">
        <v>119</v>
      </c>
      <c r="F63" s="25">
        <v>2</v>
      </c>
      <c r="G63" s="25">
        <f t="shared" si="2"/>
        <v>226</v>
      </c>
      <c r="H63" s="41" t="str">
        <f t="shared" si="0"/>
        <v/>
      </c>
      <c r="I63" s="42" t="str">
        <f t="shared" si="1"/>
        <v/>
      </c>
    </row>
    <row r="64" spans="1:9" ht="16" customHeight="1" x14ac:dyDescent="0.2">
      <c r="A64" s="43" t="s">
        <v>131</v>
      </c>
      <c r="B64" s="23" t="s">
        <v>80</v>
      </c>
      <c r="C64" s="27"/>
      <c r="D64" s="24"/>
      <c r="E64" s="24" t="s">
        <v>120</v>
      </c>
      <c r="F64" s="25">
        <v>15</v>
      </c>
      <c r="G64" s="25">
        <f t="shared" si="2"/>
        <v>241</v>
      </c>
      <c r="H64" s="41">
        <f t="shared" si="0"/>
        <v>0.46549734477124183</v>
      </c>
      <c r="I64" s="42">
        <f t="shared" si="1"/>
        <v>0.8364583333333333</v>
      </c>
    </row>
    <row r="65" spans="1:11" ht="16" customHeight="1" x14ac:dyDescent="0.2">
      <c r="B65" s="23" t="s">
        <v>121</v>
      </c>
      <c r="C65" s="27"/>
      <c r="D65" s="24"/>
      <c r="E65" s="24" t="s">
        <v>123</v>
      </c>
      <c r="F65" s="25">
        <v>14</v>
      </c>
      <c r="G65" s="25">
        <f t="shared" si="2"/>
        <v>255</v>
      </c>
      <c r="H65" s="41" t="str">
        <f t="shared" si="0"/>
        <v/>
      </c>
      <c r="I65" s="42" t="str">
        <f t="shared" si="1"/>
        <v/>
      </c>
    </row>
    <row r="66" spans="1:11" x14ac:dyDescent="0.2">
      <c r="B66" s="23" t="s">
        <v>122</v>
      </c>
      <c r="C66" s="27"/>
      <c r="D66" s="24"/>
      <c r="E66" s="24" t="s">
        <v>120</v>
      </c>
      <c r="F66" s="25">
        <v>7</v>
      </c>
      <c r="G66" s="25">
        <f t="shared" si="2"/>
        <v>262</v>
      </c>
      <c r="H66" s="41" t="str">
        <f t="shared" si="0"/>
        <v/>
      </c>
      <c r="I66" s="42" t="str">
        <f t="shared" si="1"/>
        <v/>
      </c>
    </row>
    <row r="67" spans="1:11" x14ac:dyDescent="0.2">
      <c r="B67" s="23" t="s">
        <v>81</v>
      </c>
      <c r="C67" s="27"/>
      <c r="D67" s="24"/>
      <c r="E67" s="24" t="s">
        <v>124</v>
      </c>
      <c r="F67" s="25">
        <v>4</v>
      </c>
      <c r="G67" s="25">
        <f t="shared" si="2"/>
        <v>266</v>
      </c>
      <c r="H67" s="41" t="str">
        <f t="shared" si="0"/>
        <v/>
      </c>
      <c r="I67" s="42" t="str">
        <f t="shared" si="1"/>
        <v/>
      </c>
    </row>
    <row r="68" spans="1:11" x14ac:dyDescent="0.2">
      <c r="B68" s="23" t="s">
        <v>125</v>
      </c>
      <c r="C68" s="27"/>
      <c r="D68" s="24"/>
      <c r="E68" s="24" t="s">
        <v>126</v>
      </c>
      <c r="F68" s="25">
        <v>6</v>
      </c>
      <c r="G68" s="25">
        <f t="shared" si="2"/>
        <v>272</v>
      </c>
      <c r="H68" s="41" t="str">
        <f t="shared" si="0"/>
        <v/>
      </c>
      <c r="I68" s="42" t="str">
        <f t="shared" si="1"/>
        <v/>
      </c>
    </row>
    <row r="69" spans="1:11" x14ac:dyDescent="0.2">
      <c r="B69" s="23" t="s">
        <v>127</v>
      </c>
      <c r="C69" s="27"/>
      <c r="D69" s="24"/>
      <c r="E69" s="24" t="s">
        <v>114</v>
      </c>
      <c r="F69" s="25">
        <v>4</v>
      </c>
      <c r="G69" s="25">
        <f t="shared" si="2"/>
        <v>276</v>
      </c>
      <c r="H69" s="41" t="str">
        <f t="shared" si="0"/>
        <v/>
      </c>
      <c r="I69" s="42" t="str">
        <f t="shared" si="1"/>
        <v/>
      </c>
    </row>
    <row r="70" spans="1:11" x14ac:dyDescent="0.2">
      <c r="B70" s="23" t="s">
        <v>82</v>
      </c>
      <c r="C70" s="27"/>
      <c r="D70" s="24"/>
      <c r="E70" s="24" t="s">
        <v>114</v>
      </c>
      <c r="F70" s="25">
        <v>3</v>
      </c>
      <c r="G70" s="25">
        <f t="shared" si="2"/>
        <v>279</v>
      </c>
      <c r="H70" s="41" t="str">
        <f t="shared" si="0"/>
        <v/>
      </c>
      <c r="I70" s="42" t="str">
        <f t="shared" si="1"/>
        <v/>
      </c>
    </row>
    <row r="71" spans="1:11" x14ac:dyDescent="0.2">
      <c r="B71" s="23" t="s">
        <v>128</v>
      </c>
      <c r="C71" s="27"/>
      <c r="D71" s="24"/>
      <c r="E71" s="24" t="s">
        <v>114</v>
      </c>
      <c r="F71" s="25">
        <v>7</v>
      </c>
      <c r="G71" s="25">
        <f t="shared" si="2"/>
        <v>286</v>
      </c>
      <c r="H71" s="41" t="str">
        <f t="shared" si="0"/>
        <v/>
      </c>
      <c r="I71" s="42" t="str">
        <f t="shared" si="1"/>
        <v/>
      </c>
    </row>
    <row r="72" spans="1:11" x14ac:dyDescent="0.2">
      <c r="B72" s="23" t="s">
        <v>129</v>
      </c>
      <c r="C72" s="27"/>
      <c r="D72" s="24"/>
      <c r="E72" s="24" t="s">
        <v>130</v>
      </c>
      <c r="F72" s="25">
        <v>4</v>
      </c>
      <c r="G72" s="25">
        <f t="shared" si="2"/>
        <v>290</v>
      </c>
      <c r="H72" s="41" t="str">
        <f t="shared" si="0"/>
        <v/>
      </c>
      <c r="I72" s="42" t="str">
        <f t="shared" si="1"/>
        <v/>
      </c>
    </row>
    <row r="73" spans="1:11" x14ac:dyDescent="0.2">
      <c r="B73" s="23" t="s">
        <v>84</v>
      </c>
      <c r="C73" s="27"/>
      <c r="D73" s="24"/>
      <c r="E73" s="24" t="s">
        <v>86</v>
      </c>
      <c r="F73" s="25">
        <v>4</v>
      </c>
      <c r="G73" s="25">
        <f t="shared" si="2"/>
        <v>294</v>
      </c>
      <c r="H73" s="41" t="str">
        <f t="shared" si="0"/>
        <v/>
      </c>
      <c r="I73" s="42" t="str">
        <f t="shared" si="1"/>
        <v/>
      </c>
    </row>
    <row r="74" spans="1:11" x14ac:dyDescent="0.2">
      <c r="B74" s="23" t="s">
        <v>83</v>
      </c>
      <c r="C74" s="27"/>
      <c r="D74" s="24"/>
      <c r="E74" s="24" t="s">
        <v>86</v>
      </c>
      <c r="F74" s="25">
        <v>2</v>
      </c>
      <c r="G74" s="25">
        <f t="shared" si="2"/>
        <v>296</v>
      </c>
      <c r="H74" s="41" t="str">
        <f t="shared" si="0"/>
        <v/>
      </c>
      <c r="I74" s="42" t="str">
        <f t="shared" si="1"/>
        <v/>
      </c>
    </row>
    <row r="75" spans="1:11" x14ac:dyDescent="0.2">
      <c r="B75" s="23" t="s">
        <v>85</v>
      </c>
      <c r="C75" s="27"/>
      <c r="D75" s="24"/>
      <c r="E75" s="24" t="s">
        <v>87</v>
      </c>
      <c r="F75" s="25">
        <v>5</v>
      </c>
      <c r="G75" s="25">
        <f t="shared" si="2"/>
        <v>301</v>
      </c>
      <c r="H75" s="41" t="str">
        <f t="shared" si="0"/>
        <v/>
      </c>
      <c r="I75" s="42" t="str">
        <f t="shared" si="1"/>
        <v/>
      </c>
    </row>
    <row r="76" spans="1:11" x14ac:dyDescent="0.2">
      <c r="A76" s="43" t="s">
        <v>131</v>
      </c>
      <c r="B76" s="23" t="s">
        <v>34</v>
      </c>
      <c r="C76" s="27"/>
      <c r="D76" s="24"/>
      <c r="E76" s="24" t="s">
        <v>88</v>
      </c>
      <c r="F76" s="25">
        <v>2</v>
      </c>
      <c r="G76" s="25">
        <f t="shared" si="2"/>
        <v>303</v>
      </c>
      <c r="H76" s="41">
        <v>0.54166666666666663</v>
      </c>
      <c r="I76" s="42">
        <f>$H$21+20/24</f>
        <v>1</v>
      </c>
    </row>
    <row r="77" spans="1:11" x14ac:dyDescent="0.2">
      <c r="A77"/>
      <c r="K77"/>
    </row>
  </sheetData>
  <mergeCells count="27">
    <mergeCell ref="G16:I16"/>
    <mergeCell ref="B1:E1"/>
    <mergeCell ref="F2:I2"/>
    <mergeCell ref="F3:I3"/>
    <mergeCell ref="F4:I4"/>
    <mergeCell ref="F5:I5"/>
    <mergeCell ref="F9:G9"/>
    <mergeCell ref="H9:I9"/>
    <mergeCell ref="G11:I11"/>
    <mergeCell ref="G12:I12"/>
    <mergeCell ref="C3:D3"/>
    <mergeCell ref="C4:D4"/>
    <mergeCell ref="C5:D5"/>
    <mergeCell ref="C11:E11"/>
    <mergeCell ref="C9:E9"/>
    <mergeCell ref="H17:I17"/>
    <mergeCell ref="B18:B19"/>
    <mergeCell ref="E18:E19"/>
    <mergeCell ref="H18:I18"/>
    <mergeCell ref="C18:D18"/>
    <mergeCell ref="A18:A19"/>
    <mergeCell ref="C14:E14"/>
    <mergeCell ref="C15:E15"/>
    <mergeCell ref="C13:E13"/>
    <mergeCell ref="C12:E12"/>
    <mergeCell ref="C17:E17"/>
    <mergeCell ref="D16:E16"/>
  </mergeCells>
  <conditionalFormatting sqref="A1:A76 A78:A1048576">
    <cfRule type="cellIs" dxfId="9" priority="11" operator="equal">
      <formula>"C"</formula>
    </cfRule>
  </conditionalFormatting>
  <conditionalFormatting sqref="B22:B76">
    <cfRule type="expression" dxfId="8" priority="8">
      <formula>A22="C"</formula>
    </cfRule>
  </conditionalFormatting>
  <conditionalFormatting sqref="C22:C76">
    <cfRule type="expression" dxfId="7" priority="7">
      <formula>A22="C"</formula>
    </cfRule>
  </conditionalFormatting>
  <conditionalFormatting sqref="D22:D76">
    <cfRule type="expression" dxfId="6" priority="6">
      <formula>A22="C"</formula>
    </cfRule>
  </conditionalFormatting>
  <conditionalFormatting sqref="E22 E25:E76">
    <cfRule type="expression" dxfId="5" priority="5">
      <formula>A22="C"</formula>
    </cfRule>
  </conditionalFormatting>
  <conditionalFormatting sqref="F22:F76">
    <cfRule type="expression" dxfId="4" priority="4">
      <formula>A22="C"</formula>
    </cfRule>
  </conditionalFormatting>
  <conditionalFormatting sqref="G22:G76">
    <cfRule type="expression" dxfId="3" priority="3">
      <formula>A22="C"</formula>
    </cfRule>
  </conditionalFormatting>
  <conditionalFormatting sqref="H22:H76">
    <cfRule type="expression" dxfId="2" priority="2">
      <formula>A22="C"</formula>
    </cfRule>
  </conditionalFormatting>
  <conditionalFormatting sqref="I22:I76">
    <cfRule type="expression" dxfId="1" priority="1">
      <formula>A22="C"</formula>
    </cfRule>
  </conditionalFormatting>
  <conditionalFormatting sqref="E23">
    <cfRule type="expression" dxfId="0" priority="13">
      <formula>A24="C"</formula>
    </cfRule>
  </conditionalFormatting>
  <hyperlinks>
    <hyperlink ref="C15" r:id="rId1" xr:uid="{9BA9BDFD-F7CB-4649-8378-08257569188A}"/>
  </hyperlinks>
  <pageMargins left="0.43307086614173229" right="0.43307086614173229" top="0.23622047244094488" bottom="0.23622047244094488" header="0.11811023622047244" footer="0.11811023622047244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Didier INNOCENT</cp:lastModifiedBy>
  <cp:lastPrinted>2021-02-13T18:31:34Z</cp:lastPrinted>
  <dcterms:created xsi:type="dcterms:W3CDTF">2021-02-13T18:25:35Z</dcterms:created>
  <dcterms:modified xsi:type="dcterms:W3CDTF">2023-02-28T07:24:51Z</dcterms:modified>
</cp:coreProperties>
</file>